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72" windowHeight="6396" tabRatio="968" activeTab="0"/>
  </bookViews>
  <sheets>
    <sheet name="MULTI VOUCHER" sheetId="1" r:id="rId1"/>
    <sheet name="INSTRUCTIONS" sheetId="2" r:id="rId2"/>
    <sheet name="TRAVEL ADVANCE EXAMPLE" sheetId="3" r:id="rId3"/>
    <sheet name="TRAVEL VOUCHER EXAMPLE" sheetId="4" r:id="rId4"/>
    <sheet name="CHECK REQUEST EXAMPLE" sheetId="5" r:id="rId5"/>
  </sheets>
  <definedNames>
    <definedName name="Advance" localSheetId="4">'CHECK REQUEST EXAMPLE'!#REF!</definedName>
    <definedName name="Advance" localSheetId="2">'TRAVEL ADVANCE EXAMPLE'!#REF!</definedName>
    <definedName name="Advance" localSheetId="3">'TRAVEL VOUCHER EXAMPLE'!#REF!</definedName>
    <definedName name="Advance">'MULTI VOUCHER'!#REF!</definedName>
    <definedName name="Cioy6a" localSheetId="4">'CHECK REQUEST EXAMPLE'!#REF!</definedName>
    <definedName name="Cioy6a" localSheetId="2">'TRAVEL ADVANCE EXAMPLE'!#REF!</definedName>
    <definedName name="Cioy6a" localSheetId="3">'TRAVEL VOUCHER EXAMPLE'!#REF!</definedName>
    <definedName name="Cioy6a">'MULTI VOUCHER'!#REF!</definedName>
    <definedName name="CLEARCHECKS" localSheetId="4">'CHECK REQUEST EXAMPLE'!$Q$2:$Q$8</definedName>
    <definedName name="CLEARCHECKS" localSheetId="2">'TRAVEL ADVANCE EXAMPLE'!$Q$2:$Q$8</definedName>
    <definedName name="CLEARCHECKS" localSheetId="3">'TRAVEL VOUCHER EXAMPLE'!$Q$2:$Q$8</definedName>
    <definedName name="CLEARCHECKS">'MULTI VOUCHER'!$Q$2:$Q$8</definedName>
    <definedName name="control" localSheetId="4">'CHECK REQUEST EXAMPLE'!$Q$14</definedName>
    <definedName name="control" localSheetId="2">'TRAVEL ADVANCE EXAMPLE'!$Q$14</definedName>
    <definedName name="control" localSheetId="3">'TRAVEL VOUCHER EXAMPLE'!$Q$14</definedName>
    <definedName name="control">'MULTI VOUCHER'!$Q$15</definedName>
    <definedName name="control1" localSheetId="4">'CHECK REQUEST EXAMPLE'!$Q$15</definedName>
    <definedName name="control1" localSheetId="2">'TRAVEL ADVANCE EXAMPLE'!$Q$15</definedName>
    <definedName name="control1" localSheetId="3">'TRAVEL VOUCHER EXAMPLE'!$Q$15</definedName>
    <definedName name="control1">'MULTI VOUCHER'!$Q$16</definedName>
    <definedName name="Copy1" localSheetId="4">'CHECK REQUEST EXAMPLE'!$Q$30:$T$39</definedName>
    <definedName name="Copy1" localSheetId="2">'TRAVEL ADVANCE EXAMPLE'!$Q$30:$T$39</definedName>
    <definedName name="Copy1" localSheetId="3">'TRAVEL VOUCHER EXAMPLE'!$Q$30:$T$39</definedName>
    <definedName name="Copy1">'MULTI VOUCHER'!$Q$31:$T$40</definedName>
    <definedName name="Copy1A" localSheetId="4">'CHECK REQUEST EXAMPLE'!$B$30</definedName>
    <definedName name="Copy1A" localSheetId="2">'TRAVEL ADVANCE EXAMPLE'!$B$30</definedName>
    <definedName name="Copy1A" localSheetId="3">'TRAVEL VOUCHER EXAMPLE'!$B$30</definedName>
    <definedName name="Copy1A">'MULTI VOUCHER'!$B$31</definedName>
    <definedName name="Copy2" localSheetId="4">'CHECK REQUEST EXAMPLE'!#REF!</definedName>
    <definedName name="Copy2" localSheetId="2">'TRAVEL ADVANCE EXAMPLE'!#REF!</definedName>
    <definedName name="Copy2" localSheetId="3">'TRAVEL VOUCHER EXAMPLE'!#REF!</definedName>
    <definedName name="Copy2">'MULTI VOUCHER'!#REF!</definedName>
    <definedName name="Copy2A" localSheetId="4">'CHECK REQUEST EXAMPLE'!#REF!</definedName>
    <definedName name="Copy2A" localSheetId="2">'TRAVEL ADVANCE EXAMPLE'!#REF!</definedName>
    <definedName name="Copy2A" localSheetId="3">'TRAVEL VOUCHER EXAMPLE'!#REF!</definedName>
    <definedName name="Copy2A">'MULTI VOUCHER'!#REF!</definedName>
    <definedName name="Copy3" localSheetId="4">'CHECK REQUEST EXAMPLE'!#REF!</definedName>
    <definedName name="Copy3" localSheetId="2">'TRAVEL ADVANCE EXAMPLE'!#REF!</definedName>
    <definedName name="Copy3" localSheetId="3">'TRAVEL VOUCHER EXAMPLE'!#REF!</definedName>
    <definedName name="Copy3">'MULTI VOUCHER'!#REF!</definedName>
    <definedName name="Copy4" localSheetId="4">'CHECK REQUEST EXAMPLE'!#REF!</definedName>
    <definedName name="Copy4" localSheetId="2">'TRAVEL ADVANCE EXAMPLE'!#REF!</definedName>
    <definedName name="Copy4" localSheetId="3">'TRAVEL VOUCHER EXAMPLE'!#REF!</definedName>
    <definedName name="Copy4">'MULTI VOUCHER'!#REF!</definedName>
    <definedName name="Copy4a" localSheetId="4">'CHECK REQUEST EXAMPLE'!$F$30</definedName>
    <definedName name="Copy4a" localSheetId="2">'TRAVEL ADVANCE EXAMPLE'!$F$30</definedName>
    <definedName name="Copy4a" localSheetId="3">'TRAVEL VOUCHER EXAMPLE'!$F$30</definedName>
    <definedName name="Copy4a">'MULTI VOUCHER'!$F$31</definedName>
    <definedName name="Copy5" localSheetId="4">'CHECK REQUEST EXAMPLE'!#REF!</definedName>
    <definedName name="Copy5" localSheetId="2">'TRAVEL ADVANCE EXAMPLE'!#REF!</definedName>
    <definedName name="Copy5" localSheetId="3">'TRAVEL VOUCHER EXAMPLE'!#REF!</definedName>
    <definedName name="Copy5">'MULTI VOUCHER'!#REF!</definedName>
    <definedName name="Copy5a" localSheetId="4">'CHECK REQUEST EXAMPLE'!$B$35</definedName>
    <definedName name="Copy5a" localSheetId="2">'TRAVEL ADVANCE EXAMPLE'!$B$35</definedName>
    <definedName name="Copy5a" localSheetId="3">'TRAVEL VOUCHER EXAMPLE'!$B$35</definedName>
    <definedName name="Copy5a">'MULTI VOUCHER'!$B$36</definedName>
    <definedName name="Copy6" localSheetId="4">'CHECK REQUEST EXAMPLE'!#REF!</definedName>
    <definedName name="Copy6" localSheetId="2">'TRAVEL ADVANCE EXAMPLE'!#REF!</definedName>
    <definedName name="Copy6" localSheetId="3">'TRAVEL VOUCHER EXAMPLE'!#REF!</definedName>
    <definedName name="Copy6">'MULTI VOUCHER'!#REF!</definedName>
    <definedName name="Copy6a" localSheetId="4">'CHECK REQUEST EXAMPLE'!$F$35</definedName>
    <definedName name="Copy6a" localSheetId="2">'TRAVEL ADVANCE EXAMPLE'!$F$35</definedName>
    <definedName name="Copy6a" localSheetId="3">'TRAVEL VOUCHER EXAMPLE'!$F$35</definedName>
    <definedName name="Copy6a">'MULTI VOUCHER'!$F$36</definedName>
    <definedName name="Copy7" localSheetId="4">'CHECK REQUEST EXAMPLE'!#REF!</definedName>
    <definedName name="Copy7" localSheetId="2">'TRAVEL ADVANCE EXAMPLE'!#REF!</definedName>
    <definedName name="Copy7" localSheetId="3">'TRAVEL VOUCHER EXAMPLE'!#REF!</definedName>
    <definedName name="Copy7">'MULTI VOUCHER'!#REF!</definedName>
    <definedName name="Copy8" localSheetId="4">'CHECK REQUEST EXAMPLE'!#REF!</definedName>
    <definedName name="Copy8" localSheetId="2">'TRAVEL ADVANCE EXAMPLE'!#REF!</definedName>
    <definedName name="Copy8" localSheetId="3">'TRAVEL VOUCHER EXAMPLE'!#REF!</definedName>
    <definedName name="Copy8">'MULTI VOUCHER'!#REF!</definedName>
    <definedName name="Copy8a" localSheetId="4">'CHECK REQUEST EXAMPLE'!#REF!</definedName>
    <definedName name="Copy8a" localSheetId="2">'TRAVEL ADVANCE EXAMPLE'!#REF!</definedName>
    <definedName name="Copy8a" localSheetId="3">'TRAVEL VOUCHER EXAMPLE'!#REF!</definedName>
    <definedName name="Copy8a">'MULTI VOUCHER'!#REF!</definedName>
    <definedName name="date" localSheetId="4">'CHECK REQUEST EXAMPLE'!$Q$12</definedName>
    <definedName name="date" localSheetId="2">'TRAVEL ADVANCE EXAMPLE'!$Q$12</definedName>
    <definedName name="date" localSheetId="3">'TRAVEL VOUCHER EXAMPLE'!$Q$12</definedName>
    <definedName name="date">'MULTI VOUCHER'!$Q$13</definedName>
    <definedName name="date1" localSheetId="4">'CHECK REQUEST EXAMPLE'!$Q$13</definedName>
    <definedName name="date1" localSheetId="2">'TRAVEL ADVANCE EXAMPLE'!$Q$13</definedName>
    <definedName name="date1" localSheetId="3">'TRAVEL VOUCHER EXAMPLE'!$Q$13</definedName>
    <definedName name="date1">'MULTI VOUCHER'!$Q$14</definedName>
    <definedName name="Dates" localSheetId="4">'CHECK REQUEST EXAMPLE'!$K$17</definedName>
    <definedName name="Dates" localSheetId="2">'TRAVEL ADVANCE EXAMPLE'!$K$17</definedName>
    <definedName name="Dates" localSheetId="3">'TRAVEL VOUCHER EXAMPLE'!$K$17</definedName>
    <definedName name="Dates">'MULTI VOUCHER'!$K$18</definedName>
    <definedName name="Default1" localSheetId="4">'CHECK REQUEST EXAMPLE'!$B$22:$C$22</definedName>
    <definedName name="Default1" localSheetId="2">'TRAVEL ADVANCE EXAMPLE'!$B$22:$C$22</definedName>
    <definedName name="Default1" localSheetId="3">'TRAVEL VOUCHER EXAMPLE'!$B$22:$C$22</definedName>
    <definedName name="Default1">'MULTI VOUCHER'!$B$23:$C$23</definedName>
    <definedName name="Default2" localSheetId="4">'CHECK REQUEST EXAMPLE'!$F$22:$F$22</definedName>
    <definedName name="Default2" localSheetId="2">'TRAVEL ADVANCE EXAMPLE'!$F$22:$F$22</definedName>
    <definedName name="Default2" localSheetId="3">'TRAVEL VOUCHER EXAMPLE'!$F$22:$F$22</definedName>
    <definedName name="Default2">'MULTI VOUCHER'!$F$23:$F$23</definedName>
    <definedName name="DEFAULT3" localSheetId="4">'CHECK REQUEST EXAMPLE'!$B$22:$I$22</definedName>
    <definedName name="DEFAULT3" localSheetId="2">'TRAVEL ADVANCE EXAMPLE'!$B$22:$I$22</definedName>
    <definedName name="DEFAULT3" localSheetId="3">'TRAVEL VOUCHER EXAMPLE'!$B$22:$I$22</definedName>
    <definedName name="DEFAULT3">'MULTI VOUCHER'!$B$23:$I$23</definedName>
    <definedName name="DEFAULT4" localSheetId="4">'CHECK REQUEST EXAMPLE'!$B$22:$I$24</definedName>
    <definedName name="DEFAULT4" localSheetId="2">'TRAVEL ADVANCE EXAMPLE'!$B$22:$I$24</definedName>
    <definedName name="DEFAULT4" localSheetId="3">'TRAVEL VOUCHER EXAMPLE'!$B$22:$I$24</definedName>
    <definedName name="DEFAULT4">'MULTI VOUCHER'!$B$23:$I$25</definedName>
    <definedName name="Expense1" localSheetId="4">'CHECK REQUEST EXAMPLE'!$N$30:$N$34</definedName>
    <definedName name="Expense1" localSheetId="2">'TRAVEL ADVANCE EXAMPLE'!$N$30:$N$34</definedName>
    <definedName name="Expense1" localSheetId="3">'TRAVEL VOUCHER EXAMPLE'!$N$30:$N$34</definedName>
    <definedName name="Expense1">'MULTI VOUCHER'!$N$31:$N$35</definedName>
    <definedName name="Expense2" localSheetId="4">'CHECK REQUEST EXAMPLE'!$N$36:$N$39</definedName>
    <definedName name="Expense2" localSheetId="2">'TRAVEL ADVANCE EXAMPLE'!$N$36:$N$39</definedName>
    <definedName name="Expense2" localSheetId="3">'TRAVEL VOUCHER EXAMPLE'!$N$36:$N$39</definedName>
    <definedName name="Expense2">'MULTI VOUCHER'!$N$37:$N$40</definedName>
    <definedName name="handling" localSheetId="4">'CHECK REQUEST EXAMPLE'!$B$47</definedName>
    <definedName name="handling" localSheetId="2">'TRAVEL ADVANCE EXAMPLE'!$B$47</definedName>
    <definedName name="handling" localSheetId="3">'TRAVEL VOUCHER EXAMPLE'!$B$47</definedName>
    <definedName name="handling">'MULTI VOUCHER'!$B$48</definedName>
    <definedName name="Home" localSheetId="4">'CHECK REQUEST EXAMPLE'!$A$1</definedName>
    <definedName name="Home" localSheetId="2">'TRAVEL ADVANCE EXAMPLE'!$A$1</definedName>
    <definedName name="Home" localSheetId="3">'TRAVEL VOUCHER EXAMPLE'!$A$1</definedName>
    <definedName name="Home">'MULTI VOUCHER'!$A$1</definedName>
    <definedName name="Home2">'INSTRUCTIONS'!$A$1</definedName>
    <definedName name="JCUID" localSheetId="4">'CHECK REQUEST EXAMPLE'!$C$44</definedName>
    <definedName name="JCUID" localSheetId="2">'TRAVEL ADVANCE EXAMPLE'!$C$44</definedName>
    <definedName name="JCUID" localSheetId="3">'TRAVEL VOUCHER EXAMPLE'!$C$44</definedName>
    <definedName name="JCUID">'MULTI VOUCHER'!$C$45</definedName>
    <definedName name="Name" localSheetId="4">'CHECK REQUEST EXAMPLE'!$C$43</definedName>
    <definedName name="Name" localSheetId="2">'TRAVEL ADVANCE EXAMPLE'!$C$43</definedName>
    <definedName name="Name" localSheetId="3">'TRAVEL VOUCHER EXAMPLE'!$C$43</definedName>
    <definedName name="Name">'MULTI VOUCHER'!$C$44</definedName>
    <definedName name="PAYEE" localSheetId="4">'CHECK REQUEST EXAMPLE'!$I$7:$N$10</definedName>
    <definedName name="PAYEE" localSheetId="2">'TRAVEL ADVANCE EXAMPLE'!$I$7:$N$10</definedName>
    <definedName name="PAYEE" localSheetId="3">'TRAVEL VOUCHER EXAMPLE'!$I$7:$N$10</definedName>
    <definedName name="PAYEE">'MULTI VOUCHER'!$I$7:$N$10</definedName>
    <definedName name="Phone" localSheetId="4">'CHECK REQUEST EXAMPLE'!$F$52</definedName>
    <definedName name="Phone" localSheetId="2">'TRAVEL ADVANCE EXAMPLE'!$F$52</definedName>
    <definedName name="Phone" localSheetId="3">'TRAVEL VOUCHER EXAMPLE'!$F$52</definedName>
    <definedName name="Phone">'MULTI VOUCHER'!$F$53</definedName>
    <definedName name="_xlnm.Print_Area" localSheetId="4">'CHECK REQUEST EXAMPLE'!$A$2:$N$55</definedName>
    <definedName name="_xlnm.Print_Area" localSheetId="1">'INSTRUCTIONS'!$A$1:$C$31</definedName>
    <definedName name="_xlnm.Print_Area" localSheetId="0">'MULTI VOUCHER'!$A$2:$N$56</definedName>
    <definedName name="_xlnm.Print_Area" localSheetId="2">'TRAVEL ADVANCE EXAMPLE'!$A$2:$N$55</definedName>
    <definedName name="_xlnm.Print_Area" localSheetId="3">'TRAVEL VOUCHER EXAMPLE'!$A$2:$N$55</definedName>
    <definedName name="Purpose" localSheetId="4">'CHECK REQUEST EXAMPLE'!$B$15</definedName>
    <definedName name="Purpose" localSheetId="2">'TRAVEL ADVANCE EXAMPLE'!$B$15</definedName>
    <definedName name="Purpose" localSheetId="3">'TRAVEL VOUCHER EXAMPLE'!$B$15</definedName>
    <definedName name="Purpose">'MULTI VOUCHER'!$B$16</definedName>
    <definedName name="SSN" localSheetId="4">'CHECK REQUEST EXAMPLE'!$M$12</definedName>
    <definedName name="SSN" localSheetId="2">'TRAVEL ADVANCE EXAMPLE'!$M$12</definedName>
    <definedName name="SSN" localSheetId="3">'TRAVEL VOUCHER EXAMPLE'!$M$12</definedName>
    <definedName name="SSN">'MULTI VOUCHER'!$M$13</definedName>
    <definedName name="vouchertype" localSheetId="4">'CHECK REQUEST EXAMPLE'!$Q$1</definedName>
    <definedName name="vouchertype" localSheetId="2">'TRAVEL ADVANCE EXAMPLE'!$Q$1</definedName>
    <definedName name="vouchertype" localSheetId="3">'TRAVEL VOUCHER EXAMPLE'!$Q$1</definedName>
    <definedName name="vouchertype">'MULTI VOUCHER'!$Q$1</definedName>
  </definedNames>
  <calcPr fullCalcOnLoad="1"/>
</workbook>
</file>

<file path=xl/sharedStrings.xml><?xml version="1.0" encoding="utf-8"?>
<sst xmlns="http://schemas.openxmlformats.org/spreadsheetml/2006/main" count="450" uniqueCount="150">
  <si>
    <t xml:space="preserve">If this voucher is for a Non-Travel Business Expense Reimbursement or Check Request, you must enter either a six digit INDEX code or a six digit ORGANIZATION, and a five digit ACCOUNT code into Line 1 of the yellow shaded areas of this section.  If your expenses also need to be charged to an ACTIVITY code, enter that code in this section as well.  Use of ACTIVITY codes is optional.  If you want to charge your Non-Travel Business Expense Reimbursement or Check Request amount to more than one budget, enter up to two other budget codes in Lines 2 and 3 of this section.  Any INDEX, ORGANIZATION, ACCOUNT or ACTIVITY codes entered in this section will automatically default into lines A, B and C of Section 7 as appropriate. </t>
  </si>
  <si>
    <t>If this is a request for a Non-Travel Business Expense Reimbursement or a Check Request and the total amount is being charged to one budget, enter the total amount in Line A. Leave Lines B, C, D, E, F, G H and I blank. If the amount of the Non-Travel Business Expense Reimbursement or Check Request is to be charged to more than one budget, (those multiple budget codes already having been entered in section 6) enter the portion of the total request to be charged to each budget in Lines A, B and C.  Leave lines D, E, F, G H and I blank.</t>
  </si>
  <si>
    <t>INSTRUCTIONS: On-Screen Preparation of Multi-Purpose Voucher</t>
  </si>
  <si>
    <t>Move the cursor to the yellow shaded area in Section 5.  If this voucher is a Travel Reimbursement or Travel Advance request, enter the departure and return dates of the travel to be covered by the voucher.  Travel Advance checks will not be processed more than fifteen (15) calendar days before your scheduled departure date.  If this voucher is a Non-Travel Business Expense Reimbursement or Check Request, enter the date(s) during which the expense was or will be incurred.</t>
  </si>
  <si>
    <t>NOTE:  Where multiple amounts exist for any of the lines above, simply enter "=", then enter the first dollar amount, then enter "+" and then the  second dollar amount; and continue this formula entry until all the individual expenses for the line have been entered and hit "enter" to put the total into the amount cell.</t>
  </si>
  <si>
    <t>Section 9</t>
  </si>
  <si>
    <t>Section 10</t>
  </si>
  <si>
    <t>Section 11</t>
  </si>
  <si>
    <t xml:space="preserve">Move the cursor to the yellow shaded area in Line A of the Section 7. </t>
  </si>
  <si>
    <t>Section 6</t>
  </si>
  <si>
    <t>Section 7</t>
  </si>
  <si>
    <t>Section 8</t>
  </si>
  <si>
    <t>2.</t>
  </si>
  <si>
    <t>1.</t>
  </si>
  <si>
    <t>3.</t>
  </si>
  <si>
    <t>4.</t>
  </si>
  <si>
    <t>5.</t>
  </si>
  <si>
    <t>6.</t>
  </si>
  <si>
    <t>7.</t>
  </si>
  <si>
    <t>8.</t>
  </si>
  <si>
    <t>General</t>
  </si>
  <si>
    <t>Section 1</t>
  </si>
  <si>
    <t>Section 2</t>
  </si>
  <si>
    <t>Section 3</t>
  </si>
  <si>
    <t>Requestor Signature</t>
  </si>
  <si>
    <t>Date</t>
  </si>
  <si>
    <t>Approval Signature</t>
  </si>
  <si>
    <t>Phone Number</t>
  </si>
  <si>
    <t>Section 4</t>
  </si>
  <si>
    <t>Section 5</t>
  </si>
  <si>
    <t>10.</t>
  </si>
  <si>
    <t>11.</t>
  </si>
  <si>
    <t>Select Voucher Type Below:</t>
  </si>
  <si>
    <t>A</t>
  </si>
  <si>
    <t>B</t>
  </si>
  <si>
    <t>C</t>
  </si>
  <si>
    <t>D</t>
  </si>
  <si>
    <t>E</t>
  </si>
  <si>
    <t>F</t>
  </si>
  <si>
    <t>G</t>
  </si>
  <si>
    <t>H</t>
  </si>
  <si>
    <t xml:space="preserve"> 9.</t>
  </si>
  <si>
    <t>Move the cursor to the first line of the yellow shaded area in Section 2.  Enter the name of the person or organization that will receive the voucher check.  Use the second, third and fourth lines of this section to enter the mailing address (i.e., street, city , state, zip code) for the check payee listed on line one.</t>
  </si>
  <si>
    <t>Move the cursor to the yellow shaded area in Section 4.  Enter a description and purpose for the voucher in this section.  For travel related vouchers, enter the travel description, including its purpose and destination.  If the travel involves more than one person, include the names of all traveling companions.  For non-travel related activity, include a complete description of the expense to reimbursed or paid. Also in this section, include the names of any person(s) entertained, including the reason for the entertainment.</t>
  </si>
  <si>
    <t>No entry is required in this Section 9.  The amount shown represents the dollar value of your voucher.  If a negative amount is shown, your travel advance exceeded your actual travel expenses.  The excess advance must be deposited with the Cashiers Office, and the receipt showing the amount and date of the deposit must be attached to the voucher and returned to Accounts Payable.</t>
  </si>
  <si>
    <t>Use this Section 10 to enter any special handling instructions.  Examples include instructions for handling check enclosures, such as conference registration forms.  Also use this section to describe alternate budgeting coding. This would be necessary when two or more separate organizations need to be charged with the voucher expense.</t>
  </si>
  <si>
    <t>Dr. Globe Trotter</t>
  </si>
  <si>
    <t>Foreign Studies Department</t>
  </si>
  <si>
    <t>JCU ID 352678</t>
  </si>
  <si>
    <t>FORSTU</t>
  </si>
  <si>
    <t>JOHN CARROLL UNIVERSITY - University Travel Reimbursement</t>
  </si>
  <si>
    <t>Make Check Payable to (name, address, city, state, zip):</t>
  </si>
  <si>
    <t>For the Payee Listed in Step 2, Enter the JCU ID #, SS# or TIN# (see instructions):</t>
  </si>
  <si>
    <t>Provide an Explanation for the Travel Purpose and Travel Destination in the Space Provided Below:</t>
  </si>
  <si>
    <t>Provide the Travel From/To Dates:</t>
  </si>
  <si>
    <t xml:space="preserve">Enter the budget coding  in the yellow boxes to the left.  An Index Code or an Organization Code must always be entered.  Account Codes are required for Business Expense Reimbursements and Check Requests only.  Use of Activity Codes is optional. </t>
  </si>
  <si>
    <t>Index</t>
  </si>
  <si>
    <t>Organization</t>
  </si>
  <si>
    <t>Do Not Use</t>
  </si>
  <si>
    <t>Activity</t>
  </si>
  <si>
    <t>Enter the Actual Dollar Amount for Each Travel Expense Line to be Reimbursed in Lines A-H Below:</t>
  </si>
  <si>
    <t>Account</t>
  </si>
  <si>
    <t>University Travel</t>
  </si>
  <si>
    <t>Actual $</t>
  </si>
  <si>
    <t>--</t>
  </si>
  <si>
    <t>Vehicle Rental</t>
  </si>
  <si>
    <t/>
  </si>
  <si>
    <t>Airfare</t>
  </si>
  <si>
    <t>Lodging</t>
  </si>
  <si>
    <t>Meals (see note)</t>
  </si>
  <si>
    <t>Miles Driven</t>
  </si>
  <si>
    <t>Registration Fees</t>
  </si>
  <si>
    <t>Entertainment</t>
  </si>
  <si>
    <t>Other Travel</t>
  </si>
  <si>
    <t>( Less: Advance Received)</t>
  </si>
  <si>
    <t>Total University Travel</t>
  </si>
  <si>
    <t>Check is to be sent via (check one):</t>
  </si>
  <si>
    <t>Total Travel Reimbursement</t>
  </si>
  <si>
    <t>U.S Mail</t>
  </si>
  <si>
    <t>Campus Mail</t>
  </si>
  <si>
    <t>Picked-Up</t>
  </si>
  <si>
    <t>This is the amount of your travel reimbursement. Checks are processed each Wednesday.</t>
  </si>
  <si>
    <t>Provide any Special Handling or Budget Posting Instructions in the Space Provided Below:</t>
  </si>
  <si>
    <t>Signature Approvals</t>
  </si>
  <si>
    <t>I certify that the items of expenses were incurred for authorized John Carroll University business and that they are correct and proper charges</t>
  </si>
  <si>
    <t>Attach Original Receipts Supporting all Reimbursement Requests. Return to Accounts Payable for Processing.</t>
  </si>
  <si>
    <t>I</t>
  </si>
  <si>
    <t>iu</t>
  </si>
  <si>
    <t>No. 73502</t>
  </si>
  <si>
    <t xml:space="preserve">If this is a request for a Travel Reimbursement, enter the actual dollar value for each category of travel expense (i.e. Airfare, Meals, Lodging, etc.) in lines A, B, C, D, F, G and H.  For mileage, enter only the total miles driven in Line E; Excel will calculate the dollar amount using the mileage rate.  If per diem rates are being used for meals, click the check box in Line D to so indicate.  If a travel advance was previously received for this trip, enter the amount of the advance received as a negative amount in Line I. </t>
  </si>
  <si>
    <t xml:space="preserve">If this is a request for a Travel Advance, enter the estimated dollar value for each category of travel expense (i.e. Airfare, Meals, Lodging, etc.) in lines A, B, C, D, F, G and H.  For mileage, enter an estimate of the total miles to be driven in Line E; Excel will calculate the dollar amount using the mileage rate.  If per diem rates are being used for meals, click the check box in Line D to so indicate. Leave Line I blank . </t>
  </si>
  <si>
    <t>Move the cursor to the yellow shaded area in Section 3.  If the check payee listed in Section 2 is a JCU employee, enter their JCU ID number.  The JCU ID number is the same as the six digit FILE number that is printed on the top left corner of each JCU employee's payroll stub.  In lieu of the JCU ID, you may elect to enter the JCU employee's nine digit social security number.  If this voucher is a Check Request, and the check payee listed in Section 2 is an individual or company that has provided services to the university, you must enter the check payee's Social Security or Tax Identification Number.  (Note: All JCU employees must be paid through payroll for any services rendered to the university).</t>
  </si>
  <si>
    <t xml:space="preserve">Enter the budget information for your voucher in this section.  It is assumed that all Travel Reimbursement and Travel Advance requests will be charged to a single organization.  If this is not true, complete this Section 6 as described below for any one of the budget organizations that will be charged and then provide additional budget information in Section 10.  </t>
  </si>
  <si>
    <t>Attended and made presentation at NAFSD symposium in Washington D.C.</t>
  </si>
  <si>
    <t>To attend and make presentation at NAFSD symposium in Washington D.C.</t>
  </si>
  <si>
    <t>JOHN CARROLL UNIVERSITY - Travel Advance Request</t>
  </si>
  <si>
    <t>Enter Budget Coding on Line 1 Only (will default into section 7):</t>
  </si>
  <si>
    <t>2. Do not use this line -----&gt;</t>
  </si>
  <si>
    <t>3. Do not use this line -----&gt;</t>
  </si>
  <si>
    <t>Complete line 1 only. Account Codes are automatically determined</t>
  </si>
  <si>
    <t>Enter the Estimated Dollar Amount for Each Travel Expense Line to be Advanced in Lines A-G Below:</t>
  </si>
  <si>
    <t>Travel Advance</t>
  </si>
  <si>
    <t>Estimated $</t>
  </si>
  <si>
    <t>Do Not Use This Line</t>
  </si>
  <si>
    <t>Note - Click check box in Line D if using per diem rate for meals</t>
  </si>
  <si>
    <t>Total Travel Advance</t>
  </si>
  <si>
    <t>This is the amount of your travel advance. Checks are processed each Wednesday.</t>
  </si>
  <si>
    <t>I certify that the items of expenses will be incurred for authorized John Carroll University business and that they will be proper and reasonable charges</t>
  </si>
  <si>
    <t>NOTE: After your travel, you must timely submit a 'final' Travel Expense Report, along with a copy of this Travel Advance Form, that shows how the Advance was actually spent.</t>
  </si>
  <si>
    <t>No. 71723</t>
  </si>
  <si>
    <t>New York, NY  10022</t>
  </si>
  <si>
    <t>Enterprise Building</t>
  </si>
  <si>
    <t>23578 East 7th Avenue</t>
  </si>
  <si>
    <t>The Journal of Foreign Studies</t>
  </si>
  <si>
    <t>71020</t>
  </si>
  <si>
    <t>Annual subscription to the Journal of Foreign Studies.  Cost of subscription is being shared 50-50 by the Foreign Studies and Global Education departments.</t>
  </si>
  <si>
    <t>222200</t>
  </si>
  <si>
    <t>224200</t>
  </si>
  <si>
    <t>JOHN CARROLL UNIVERSITY - Check Request</t>
  </si>
  <si>
    <t>Provide an Explanation for the Check Request in the Space Provided Below:</t>
  </si>
  <si>
    <t>Enter the Date(s) that the Expense was Incurred:</t>
  </si>
  <si>
    <t>Enter Budget Coding on Line 1. Use lines 2 &amp; 3 for Optional Budget Distribtion (will default into section 7):</t>
  </si>
  <si>
    <t>Complete line 1.  Use lines 2 &amp; 3 for optional budget distributions</t>
  </si>
  <si>
    <t>Enter the Actual Dollar Amount of the Check Request to be Paid in Line A Below:</t>
  </si>
  <si>
    <t>Check Request</t>
  </si>
  <si>
    <t>Enter 1st Budget Distribution $</t>
  </si>
  <si>
    <t>Enter 2nd Budget Distribution $</t>
  </si>
  <si>
    <t>Enter 3rd Budget Distribution $</t>
  </si>
  <si>
    <t>Total Check Request</t>
  </si>
  <si>
    <t>This is the amount of your check request. Checks are processed each Wednesday.</t>
  </si>
  <si>
    <t>2. Do not use this line ----&gt;</t>
  </si>
  <si>
    <t>3. Do not use this line ----&gt;</t>
  </si>
  <si>
    <t>No. 73504</t>
  </si>
  <si>
    <t>44-8978987</t>
  </si>
  <si>
    <t>Rev 01/01//08</t>
  </si>
  <si>
    <t>April 25th through April 29th 2007</t>
  </si>
  <si>
    <t>2007-08 Subscription</t>
  </si>
  <si>
    <t>Rev 07/01//08</t>
  </si>
  <si>
    <t>This Excel template is a multi-purpose voucher that can be used to generate Travel Reimbursements, Travel Advances, Non-Travel Business Expense Reimbursements and Check Requests.  All the information needed to complete a specific voucher form is entered into the yellow shaded areas of the form.  It in important to complete each voucher in the proper order, starting with Section 1 and ending with Section 11.  Before beginning a new voucher, click on the CLEAR FORM button.</t>
  </si>
  <si>
    <r>
      <t xml:space="preserve">Select the type of Multi-Voucher to be prepared by clicking on one of the six option buttons with your mouse.  Travel Reimbursements fall into three categories: General University Travel, Recruiting Travel (Student, Faculty/Staff or Athletic) and Visitor Travel (non-JCU employee) and are represented by the first three option buttons.  The fourth option button is used to request Travel Advances.  The fifth option button is used to request Non-Travel Related Business Expense reimbursements. The sixth option button is used to generate Check Requests for expense items that are not invoiced.  The physical appearance of the voucher form will automatically change based on the option selected.  </t>
    </r>
    <r>
      <rPr>
        <sz val="10"/>
        <color indexed="10"/>
        <rFont val="Arial"/>
        <family val="2"/>
      </rPr>
      <t>Therefore it is extremely important that this Section be completed before moving on to Section 2.</t>
    </r>
  </si>
  <si>
    <r>
      <t xml:space="preserve">If this voucher is a Travel Reimbursement or Travel Advance request, you must enter either a six digit INDEX code or a six digit ORGANIZATION code into the first line of the yellow shaded areas of this section.  DO NOT USE LINES 2 AND 3.  If your expenses also need to be charged to an ACTIVITY code, enter that code in this section as well.  Use of ACTIVITY codes is optional.  Any INDEX, ORGANIZATION or ACTIVITY code entered in this section will automatically default into Section 7 as appropriate.  </t>
    </r>
    <r>
      <rPr>
        <sz val="10"/>
        <color indexed="10"/>
        <rFont val="Arial"/>
        <family val="2"/>
      </rPr>
      <t>For all travel related expenses, ACCOUNT codes are automatically calculated by Excel and cannot be changed.</t>
    </r>
  </si>
  <si>
    <r>
      <rPr>
        <sz val="10"/>
        <rFont val="Arial"/>
        <family val="2"/>
      </rPr>
      <t xml:space="preserve">The voucher is now ready for printing.  Before printing is initiated, look in the space reserved for the Approval Signature to make sure no error messages appear.  If an error message does exist, find the cause of the error by reading the error messages listed immediately below the voucher.  Once all errors have been cleared, print the voucher by clicking on the PRINT button.  Obtain the appropriate signatures and forward to the Accounts Payable department with receipts attached. </t>
    </r>
    <r>
      <rPr>
        <sz val="10"/>
        <color indexed="18"/>
        <rFont val="Arial"/>
        <family val="2"/>
      </rPr>
      <t xml:space="preserve"> </t>
    </r>
    <r>
      <rPr>
        <sz val="10"/>
        <color indexed="10"/>
        <rFont val="Arial"/>
        <family val="2"/>
      </rPr>
      <t>NOTE THAT ALL REIMBURSEMENT AND TRAVEL-RELATED VOUCHERS MUST BE APPROVED BY SOMEONE OTHER THAN THE REQUESTOR.  CHECK REQUESTS ONLY REQUIRE AN APPROVAL SIGNATURE.</t>
    </r>
  </si>
  <si>
    <t>Direct Deposit</t>
  </si>
  <si>
    <t>Click one of the check boxes in Section 8 to indicate how the voucher check is to be distributed. Employee Direct Deposit Authorization should be on file with A/P department.</t>
  </si>
  <si>
    <t>9.</t>
  </si>
  <si>
    <t>Requestor: Print Name &amp; Sign</t>
  </si>
  <si>
    <t>Approver: Print Name &amp; Sign</t>
  </si>
  <si>
    <t>Mileage @ $0.54/mile</t>
  </si>
  <si>
    <t>`</t>
  </si>
  <si>
    <t>All Faculty/Staff Employee reimbursements will be processed via Payroll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</si>
</sst>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dd\-mmm\-yyyy"/>
  </numFmts>
  <fonts count="76">
    <font>
      <sz val="10"/>
      <name val="MS Sans Serif"/>
      <family val="0"/>
    </font>
    <font>
      <sz val="11"/>
      <color indexed="8"/>
      <name val="Calibri"/>
      <family val="2"/>
    </font>
    <font>
      <sz val="10"/>
      <name val="Arial"/>
      <family val="2"/>
    </font>
    <font>
      <b/>
      <u val="single"/>
      <sz val="10"/>
      <name val="Arial"/>
      <family val="2"/>
    </font>
    <font>
      <b/>
      <sz val="10"/>
      <name val="Arial"/>
      <family val="2"/>
    </font>
    <font>
      <b/>
      <sz val="10"/>
      <color indexed="9"/>
      <name val="Arial"/>
      <family val="2"/>
    </font>
    <font>
      <b/>
      <sz val="10"/>
      <color indexed="18"/>
      <name val="Arial"/>
      <family val="2"/>
    </font>
    <font>
      <sz val="10"/>
      <color indexed="18"/>
      <name val="MS Sans Serif"/>
      <family val="2"/>
    </font>
    <font>
      <sz val="10"/>
      <color indexed="18"/>
      <name val="Arial"/>
      <family val="2"/>
    </font>
    <font>
      <b/>
      <sz val="10"/>
      <color indexed="10"/>
      <name val="Arial"/>
      <family val="2"/>
    </font>
    <font>
      <b/>
      <sz val="8"/>
      <color indexed="10"/>
      <name val="Arial"/>
      <family val="2"/>
    </font>
    <font>
      <b/>
      <sz val="12"/>
      <color indexed="10"/>
      <name val="Arial"/>
      <family val="2"/>
    </font>
    <font>
      <sz val="8"/>
      <name val="Tahoma"/>
      <family val="2"/>
    </font>
    <font>
      <b/>
      <sz val="11"/>
      <color indexed="10"/>
      <name val="Arial"/>
      <family val="2"/>
    </font>
    <font>
      <sz val="10"/>
      <color indexed="8"/>
      <name val="Arial"/>
      <family val="2"/>
    </font>
    <font>
      <b/>
      <u val="single"/>
      <sz val="12"/>
      <color indexed="10"/>
      <name val="Arial"/>
      <family val="2"/>
    </font>
    <font>
      <sz val="11"/>
      <color indexed="18"/>
      <name val="Arial"/>
      <family val="2"/>
    </font>
    <font>
      <sz val="12"/>
      <color indexed="18"/>
      <name val="Arial"/>
      <family val="2"/>
    </font>
    <font>
      <b/>
      <sz val="11"/>
      <color indexed="18"/>
      <name val="Arial"/>
      <family val="2"/>
    </font>
    <font>
      <sz val="8"/>
      <color indexed="9"/>
      <name val="Arial"/>
      <family val="2"/>
    </font>
    <font>
      <sz val="10"/>
      <color indexed="10"/>
      <name val="Arial"/>
      <family val="2"/>
    </font>
    <font>
      <sz val="13"/>
      <name val="MS Sans Serif"/>
      <family val="2"/>
    </font>
    <font>
      <b/>
      <sz val="8"/>
      <color indexed="18"/>
      <name val="Arial"/>
      <family val="2"/>
    </font>
    <font>
      <sz val="10"/>
      <color indexed="10"/>
      <name val="MS Sans Serif"/>
      <family val="2"/>
    </font>
    <font>
      <b/>
      <u val="single"/>
      <sz val="10"/>
      <color indexed="10"/>
      <name val="Arial"/>
      <family val="2"/>
    </font>
    <font>
      <b/>
      <sz val="9"/>
      <color indexed="10"/>
      <name val="Arial"/>
      <family val="2"/>
    </font>
    <font>
      <b/>
      <sz val="9"/>
      <color indexed="10"/>
      <name val="MS Sans Serif"/>
      <family val="2"/>
    </font>
    <font>
      <sz val="8"/>
      <color indexed="10"/>
      <name val="Arial"/>
      <family val="2"/>
    </font>
    <font>
      <sz val="14"/>
      <name val="Arial"/>
      <family val="2"/>
    </font>
    <font>
      <sz val="14"/>
      <name val="MS Sans Serif"/>
      <family val="2"/>
    </font>
    <font>
      <sz val="11"/>
      <name val="Arial"/>
      <family val="2"/>
    </font>
    <font>
      <b/>
      <sz val="10"/>
      <name val="MS Sans Serif"/>
      <family val="2"/>
    </font>
    <font>
      <b/>
      <sz val="9"/>
      <name val="Arial"/>
      <family val="2"/>
    </font>
    <font>
      <b/>
      <sz val="11"/>
      <name val="Arial"/>
      <family val="2"/>
    </font>
    <font>
      <b/>
      <sz val="8"/>
      <name val="Arial"/>
      <family val="2"/>
    </font>
    <font>
      <sz val="8"/>
      <name val="Arial"/>
      <family val="2"/>
    </font>
    <font>
      <sz val="8.5"/>
      <name val="Arial"/>
      <family val="2"/>
    </font>
    <font>
      <sz val="9"/>
      <name val="MS Sans Serif"/>
      <family val="2"/>
    </font>
    <font>
      <sz val="8"/>
      <name val="MS Sans Serif"/>
      <family val="2"/>
    </font>
    <font>
      <sz val="9"/>
      <name val="Arial"/>
      <family val="2"/>
    </font>
    <font>
      <b/>
      <sz val="10"/>
      <color indexed="18"/>
      <name val="MS Sans Serif"/>
      <family val="2"/>
    </font>
    <font>
      <b/>
      <i/>
      <sz val="8"/>
      <name val="Arial"/>
      <family val="2"/>
    </font>
    <font>
      <b/>
      <i/>
      <sz val="7"/>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2"/>
        <bgColor indexed="64"/>
      </patternFill>
    </fill>
    <fill>
      <patternFill patternType="solid">
        <fgColor indexed="26"/>
        <bgColor indexed="64"/>
      </patternFill>
    </fill>
    <fill>
      <patternFill patternType="lightUp"/>
    </fill>
    <fill>
      <patternFill patternType="solid">
        <fgColor theme="3" tint="0.5999900102615356"/>
        <bgColor indexed="64"/>
      </patternFill>
    </fill>
    <fill>
      <patternFill patternType="solid">
        <fgColor rgb="FFFDFBD7"/>
        <bgColor indexed="64"/>
      </patternFill>
    </fill>
    <fill>
      <patternFill patternType="solid">
        <fgColor rgb="FFFCFAC8"/>
        <bgColor indexed="64"/>
      </patternFill>
    </fill>
    <fill>
      <patternFill patternType="solid">
        <fgColor indexed="47"/>
        <bgColor indexed="64"/>
      </patternFill>
    </fill>
    <fill>
      <patternFill patternType="solid">
        <fgColor rgb="FFFCFA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8"/>
      </left>
      <right/>
      <top/>
      <bottom/>
    </border>
    <border>
      <left/>
      <right style="thin">
        <color indexed="18"/>
      </right>
      <top/>
      <bottom/>
    </border>
    <border>
      <left/>
      <right/>
      <top style="medium"/>
      <bottom/>
    </border>
    <border>
      <left style="thin">
        <color indexed="18"/>
      </left>
      <right style="thin">
        <color indexed="18"/>
      </right>
      <top style="thin">
        <color indexed="18"/>
      </top>
      <bottom style="thin">
        <color indexed="18"/>
      </bottom>
    </border>
    <border>
      <left style="thin"/>
      <right style="thin"/>
      <top style="thin"/>
      <bottom style="thin"/>
    </border>
    <border>
      <left style="thin">
        <color indexed="18"/>
      </left>
      <right style="thin">
        <color indexed="18"/>
      </right>
      <top/>
      <bottom style="thin">
        <color indexed="18"/>
      </bottom>
    </border>
    <border>
      <left style="thin"/>
      <right style="thin"/>
      <top style="thin"/>
      <bottom style="double"/>
    </border>
    <border>
      <left/>
      <right style="thin"/>
      <top/>
      <bottom style="thin"/>
    </border>
    <border>
      <left style="thin"/>
      <right/>
      <top style="thin"/>
      <bottom/>
    </border>
    <border>
      <left/>
      <right style="thin"/>
      <top style="thin"/>
      <bottom/>
    </border>
    <border>
      <left style="thin"/>
      <right/>
      <top/>
      <bottom style="thin"/>
    </border>
    <border>
      <left/>
      <right style="thin"/>
      <top/>
      <bottom/>
    </border>
    <border>
      <left style="thin"/>
      <right/>
      <top/>
      <bottom/>
    </border>
    <border>
      <left/>
      <right/>
      <top/>
      <bottom style="thin"/>
    </border>
    <border>
      <left style="medium"/>
      <right style="medium"/>
      <top style="medium"/>
      <bottom style="medium"/>
    </border>
    <border>
      <left/>
      <right/>
      <top style="medium"/>
      <bottom style="medium"/>
    </border>
    <border>
      <left style="medium"/>
      <right/>
      <top style="medium"/>
      <bottom style="medium"/>
    </border>
    <border>
      <left/>
      <right style="medium"/>
      <top style="medium"/>
      <bottom style="medium"/>
    </border>
    <border>
      <left style="thin"/>
      <right style="thin"/>
      <top style="thin"/>
      <bottom/>
    </border>
    <border>
      <left style="thin"/>
      <right style="thin"/>
      <top/>
      <bottom style="thin"/>
    </border>
    <border>
      <left/>
      <right style="thin"/>
      <top style="thin"/>
      <bottom style="thin"/>
    </border>
    <border>
      <left style="medium"/>
      <right style="medium"/>
      <top/>
      <bottom style="medium"/>
    </border>
    <border>
      <left/>
      <right/>
      <top style="thin"/>
      <bottom/>
    </border>
    <border>
      <left style="thin"/>
      <right/>
      <top/>
      <bottom style="medium"/>
    </border>
    <border>
      <left/>
      <right/>
      <top/>
      <bottom style="medium"/>
    </border>
    <border>
      <left/>
      <right style="thin"/>
      <top/>
      <bottom style="medium"/>
    </border>
    <border>
      <left style="medium"/>
      <right/>
      <top style="thin"/>
      <bottom style="medium"/>
    </border>
    <border>
      <left style="thin"/>
      <right/>
      <top style="thin"/>
      <bottom style="thin"/>
    </border>
    <border>
      <left style="thin"/>
      <right style="thin">
        <color indexed="18"/>
      </right>
      <top style="thin"/>
      <bottom style="thin"/>
    </border>
    <border>
      <left style="thin">
        <color indexed="18"/>
      </left>
      <right style="thin"/>
      <top style="thin"/>
      <bottom style="thin"/>
    </border>
    <border>
      <left/>
      <right/>
      <top style="thin"/>
      <bottom style="thin"/>
    </border>
    <border>
      <left style="thin">
        <color indexed="18"/>
      </left>
      <right style="thin">
        <color indexed="18"/>
      </right>
      <top style="thin"/>
      <bottom style="thin"/>
    </border>
    <border>
      <left style="thin"/>
      <right style="thin"/>
      <top/>
      <bottom/>
    </border>
    <border>
      <left style="thin"/>
      <right style="thin"/>
      <top/>
      <bottom style="double"/>
    </border>
    <border>
      <left style="thin">
        <color indexed="18"/>
      </left>
      <right style="thin"/>
      <top/>
      <bottom/>
    </border>
    <border>
      <left/>
      <right/>
      <top style="thin"/>
      <bottom style="medium"/>
    </border>
    <border>
      <left/>
      <right style="medium"/>
      <top style="thin"/>
      <bottom style="medium"/>
    </border>
    <border>
      <left/>
      <right style="thin">
        <color indexed="18"/>
      </right>
      <top/>
      <bottom style="medium"/>
    </border>
    <border>
      <left/>
      <right style="medium"/>
      <top>
        <color indexed="63"/>
      </top>
      <bottom style="medium"/>
    </border>
    <border>
      <left style="thin"/>
      <right style="thin">
        <color indexed="18"/>
      </right>
      <top style="thin"/>
      <bottom/>
    </border>
    <border>
      <left style="thin">
        <color indexed="18"/>
      </left>
      <right style="thin">
        <color indexed="18"/>
      </right>
      <top style="thin"/>
      <bottom/>
    </border>
    <border>
      <left style="thin">
        <color indexed="18"/>
      </left>
      <right style="thin"/>
      <top style="thin"/>
      <bottom/>
    </border>
    <border>
      <left style="thin"/>
      <right>
        <color indexed="63"/>
      </right>
      <top style="medium"/>
      <bottom>
        <color indexed="63"/>
      </bottom>
    </border>
    <border>
      <left>
        <color indexed="63"/>
      </left>
      <right style="thin"/>
      <top style="medium"/>
      <bottom/>
    </border>
    <border>
      <left style="thin"/>
      <right/>
      <top style="medium"/>
      <bottom style="medium"/>
    </border>
    <border>
      <left style="thin">
        <color indexed="18"/>
      </left>
      <right/>
      <top/>
      <bottom style="thin"/>
    </border>
    <border>
      <left/>
      <right style="thin">
        <color indexed="18"/>
      </right>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thin">
        <color indexed="18"/>
      </top>
      <bottom style="thin">
        <color indexed="18"/>
      </bottom>
    </border>
    <border>
      <left/>
      <right style="thin"/>
      <top style="thin">
        <color indexed="18"/>
      </top>
      <bottom style="thin">
        <color indexed="1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93">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Alignment="1" applyProtection="1">
      <alignment/>
      <protection hidden="1"/>
    </xf>
    <xf numFmtId="0" fontId="0" fillId="0" borderId="0" xfId="0" applyAlignment="1" applyProtection="1">
      <alignment/>
      <protection hidden="1"/>
    </xf>
    <xf numFmtId="0" fontId="2" fillId="0" borderId="0" xfId="0" applyFont="1" applyAlignment="1" applyProtection="1">
      <alignment vertical="center"/>
      <protection hidden="1"/>
    </xf>
    <xf numFmtId="0" fontId="2" fillId="0" borderId="0" xfId="0" applyFont="1" applyBorder="1" applyAlignment="1" applyProtection="1">
      <alignment/>
      <protection hidden="1"/>
    </xf>
    <xf numFmtId="0" fontId="4" fillId="0" borderId="0" xfId="0" applyFont="1" applyBorder="1" applyAlignment="1" applyProtection="1">
      <alignment horizontal="center"/>
      <protection hidden="1"/>
    </xf>
    <xf numFmtId="0" fontId="0" fillId="0" borderId="0" xfId="0" applyFill="1" applyAlignment="1" applyProtection="1">
      <alignment/>
      <protection hidden="1"/>
    </xf>
    <xf numFmtId="0" fontId="11" fillId="0" borderId="0" xfId="0" applyFont="1" applyAlignment="1" applyProtection="1">
      <alignment horizontal="center" vertical="top" wrapText="1"/>
      <protection hidden="1"/>
    </xf>
    <xf numFmtId="0" fontId="0" fillId="0" borderId="0" xfId="0" applyAlignment="1">
      <alignment horizontal="center" vertical="center"/>
    </xf>
    <xf numFmtId="0" fontId="14" fillId="0" borderId="0" xfId="0" applyFont="1" applyAlignment="1" applyProtection="1">
      <alignment/>
      <protection hidden="1" locked="0"/>
    </xf>
    <xf numFmtId="0" fontId="15" fillId="0" borderId="0" xfId="0" applyFont="1" applyAlignment="1" applyProtection="1">
      <alignment/>
      <protection hidden="1"/>
    </xf>
    <xf numFmtId="0" fontId="9" fillId="0" borderId="0" xfId="0" applyFont="1" applyAlignment="1" applyProtection="1">
      <alignment/>
      <protection hidden="1"/>
    </xf>
    <xf numFmtId="0" fontId="3" fillId="0" borderId="0" xfId="0" applyFont="1" applyFill="1" applyBorder="1" applyAlignment="1" applyProtection="1">
      <alignment horizontal="right"/>
      <protection hidden="1"/>
    </xf>
    <xf numFmtId="0" fontId="2" fillId="0" borderId="0" xfId="0" applyFont="1" applyFill="1" applyBorder="1" applyAlignment="1" applyProtection="1">
      <alignment/>
      <protection hidden="1"/>
    </xf>
    <xf numFmtId="0" fontId="2" fillId="0" borderId="0" xfId="0" applyFont="1" applyAlignment="1" applyProtection="1">
      <alignment/>
      <protection hidden="1"/>
    </xf>
    <xf numFmtId="0" fontId="2" fillId="0" borderId="0" xfId="0" applyFont="1" applyAlignment="1" applyProtection="1">
      <alignment horizontal="center"/>
      <protection hidden="1"/>
    </xf>
    <xf numFmtId="0" fontId="0" fillId="0" borderId="0" xfId="0" applyAlignment="1">
      <alignment horizontal="center"/>
    </xf>
    <xf numFmtId="0" fontId="2" fillId="0" borderId="0" xfId="0" applyFont="1" applyAlignment="1" applyProtection="1" quotePrefix="1">
      <alignment horizontal="left"/>
      <protection hidden="1"/>
    </xf>
    <xf numFmtId="0" fontId="21" fillId="0" borderId="0" xfId="0" applyFont="1" applyAlignment="1">
      <alignment horizontal="left"/>
    </xf>
    <xf numFmtId="0" fontId="0" fillId="0" borderId="0" xfId="0" applyBorder="1" applyAlignment="1">
      <alignment horizontal="center" vertical="center"/>
    </xf>
    <xf numFmtId="0" fontId="6" fillId="0" borderId="10" xfId="0" applyFont="1" applyBorder="1" applyAlignment="1" applyProtection="1">
      <alignment vertical="center" textRotation="90"/>
      <protection hidden="1"/>
    </xf>
    <xf numFmtId="0" fontId="4" fillId="0" borderId="10" xfId="0" applyFont="1" applyBorder="1" applyAlignment="1" applyProtection="1">
      <alignment horizontal="center"/>
      <protection hidden="1"/>
    </xf>
    <xf numFmtId="0" fontId="2" fillId="0" borderId="11" xfId="0" applyFont="1" applyBorder="1" applyAlignment="1" applyProtection="1">
      <alignment/>
      <protection hidden="1"/>
    </xf>
    <xf numFmtId="0" fontId="6" fillId="0" borderId="10" xfId="0" applyFont="1" applyFill="1" applyBorder="1" applyAlignment="1" applyProtection="1">
      <alignment vertical="center" textRotation="90"/>
      <protection hidden="1"/>
    </xf>
    <xf numFmtId="0" fontId="22" fillId="0" borderId="10" xfId="0" applyFont="1" applyFill="1" applyBorder="1" applyAlignment="1" applyProtection="1">
      <alignment horizontal="center" vertical="center"/>
      <protection hidden="1"/>
    </xf>
    <xf numFmtId="0" fontId="22" fillId="0" borderId="10" xfId="0" applyFont="1" applyFill="1" applyBorder="1" applyAlignment="1" applyProtection="1" quotePrefix="1">
      <alignment horizontal="center" vertical="center"/>
      <protection hidden="1"/>
    </xf>
    <xf numFmtId="0" fontId="2" fillId="0" borderId="0" xfId="0" applyFont="1" applyAlignment="1" applyProtection="1">
      <alignment/>
      <protection hidden="1" locked="0"/>
    </xf>
    <xf numFmtId="0" fontId="20" fillId="0" borderId="0" xfId="0" applyFont="1" applyAlignment="1" applyProtection="1">
      <alignment/>
      <protection hidden="1"/>
    </xf>
    <xf numFmtId="0" fontId="20" fillId="0" borderId="0" xfId="0" applyFont="1" applyBorder="1" applyAlignment="1" applyProtection="1">
      <alignment/>
      <protection hidden="1"/>
    </xf>
    <xf numFmtId="0" fontId="23" fillId="0" borderId="0" xfId="0" applyFont="1" applyFill="1" applyBorder="1" applyAlignment="1" applyProtection="1">
      <alignment/>
      <protection hidden="1"/>
    </xf>
    <xf numFmtId="0" fontId="24" fillId="0" borderId="0" xfId="0" applyFont="1" applyFill="1" applyBorder="1" applyAlignment="1" applyProtection="1">
      <alignment horizontal="right"/>
      <protection hidden="1"/>
    </xf>
    <xf numFmtId="0" fontId="20" fillId="0" borderId="0" xfId="0" applyFont="1" applyFill="1" applyBorder="1" applyAlignment="1" applyProtection="1">
      <alignment/>
      <protection hidden="1"/>
    </xf>
    <xf numFmtId="0" fontId="2" fillId="0" borderId="0" xfId="0" applyFont="1" applyBorder="1" applyAlignment="1" applyProtection="1">
      <alignment/>
      <protection hidden="1"/>
    </xf>
    <xf numFmtId="0" fontId="5" fillId="0" borderId="0" xfId="0" applyFont="1" applyAlignment="1" applyProtection="1">
      <alignment/>
      <protection hidden="1"/>
    </xf>
    <xf numFmtId="165" fontId="6" fillId="0" borderId="0" xfId="0" applyNumberFormat="1" applyFont="1" applyBorder="1" applyAlignment="1" applyProtection="1">
      <alignment/>
      <protection locked="0"/>
    </xf>
    <xf numFmtId="1" fontId="18" fillId="0" borderId="0" xfId="0" applyNumberFormat="1" applyFont="1" applyBorder="1" applyAlignment="1" applyProtection="1">
      <alignment horizontal="right"/>
      <protection locked="0"/>
    </xf>
    <xf numFmtId="0" fontId="2" fillId="0" borderId="0" xfId="0" applyFont="1" applyAlignment="1" applyProtection="1">
      <alignment/>
      <protection locked="0"/>
    </xf>
    <xf numFmtId="0" fontId="0" fillId="0" borderId="0" xfId="0" applyBorder="1" applyAlignment="1" applyProtection="1">
      <alignment horizontal="center" vertical="center"/>
      <protection hidden="1"/>
    </xf>
    <xf numFmtId="0" fontId="0" fillId="0" borderId="0" xfId="0" applyBorder="1" applyAlignment="1" applyProtection="1">
      <alignment horizontal="center"/>
      <protection hidden="1"/>
    </xf>
    <xf numFmtId="0" fontId="26" fillId="0" borderId="0" xfId="0" applyFont="1" applyBorder="1" applyAlignment="1" applyProtection="1">
      <alignment wrapText="1"/>
      <protection hidden="1"/>
    </xf>
    <xf numFmtId="0" fontId="26" fillId="0" borderId="11" xfId="0" applyFont="1" applyBorder="1" applyAlignment="1" applyProtection="1">
      <alignment wrapText="1"/>
      <protection hidden="1"/>
    </xf>
    <xf numFmtId="0" fontId="6" fillId="33" borderId="10" xfId="0" applyFont="1" applyFill="1" applyBorder="1" applyAlignment="1" applyProtection="1">
      <alignment vertical="center" textRotation="90"/>
      <protection hidden="1"/>
    </xf>
    <xf numFmtId="0" fontId="0" fillId="0" borderId="10" xfId="0" applyFont="1" applyBorder="1" applyAlignment="1" applyProtection="1">
      <alignment vertical="center"/>
      <protection hidden="1"/>
    </xf>
    <xf numFmtId="0" fontId="0" fillId="0" borderId="10" xfId="0" applyFont="1" applyBorder="1" applyAlignment="1" applyProtection="1">
      <alignment vertical="center"/>
      <protection hidden="1"/>
    </xf>
    <xf numFmtId="0" fontId="0" fillId="0" borderId="0" xfId="0" applyBorder="1" applyAlignment="1" applyProtection="1">
      <alignment/>
      <protection hidden="1"/>
    </xf>
    <xf numFmtId="0" fontId="0" fillId="34" borderId="0" xfId="0" applyFont="1" applyFill="1" applyBorder="1" applyAlignment="1">
      <alignment horizontal="left"/>
    </xf>
    <xf numFmtId="0" fontId="0" fillId="34" borderId="11" xfId="0" applyFont="1" applyFill="1" applyBorder="1" applyAlignment="1">
      <alignment horizontal="left"/>
    </xf>
    <xf numFmtId="0" fontId="31" fillId="33" borderId="10" xfId="0" applyFont="1" applyFill="1" applyBorder="1" applyAlignment="1" applyProtection="1" quotePrefix="1">
      <alignment horizontal="center" vertical="center"/>
      <protection hidden="1"/>
    </xf>
    <xf numFmtId="0" fontId="31" fillId="33" borderId="10" xfId="0" applyFont="1" applyFill="1" applyBorder="1" applyAlignment="1" applyProtection="1">
      <alignment horizontal="left" vertical="center"/>
      <protection hidden="1"/>
    </xf>
    <xf numFmtId="0" fontId="2" fillId="0" borderId="0" xfId="0" applyFont="1" applyAlignment="1" applyProtection="1">
      <alignment vertical="center"/>
      <protection hidden="1"/>
    </xf>
    <xf numFmtId="0" fontId="34" fillId="0" borderId="10" xfId="0" applyFont="1" applyFill="1" applyBorder="1" applyAlignment="1" applyProtection="1" quotePrefix="1">
      <alignment horizontal="center" vertical="center"/>
      <protection hidden="1"/>
    </xf>
    <xf numFmtId="0" fontId="34" fillId="0" borderId="10" xfId="0" applyFont="1" applyFill="1" applyBorder="1" applyAlignment="1" applyProtection="1">
      <alignment horizontal="center" vertical="center"/>
      <protection hidden="1"/>
    </xf>
    <xf numFmtId="0" fontId="4" fillId="34" borderId="0" xfId="0" applyFont="1" applyFill="1" applyBorder="1" applyAlignment="1" quotePrefix="1">
      <alignment horizontal="left" vertical="center"/>
    </xf>
    <xf numFmtId="0" fontId="36" fillId="0" borderId="12" xfId="0" applyFont="1" applyBorder="1" applyAlignment="1" applyProtection="1" quotePrefix="1">
      <alignment horizontal="left" vertical="top"/>
      <protection hidden="1"/>
    </xf>
    <xf numFmtId="0" fontId="36" fillId="0" borderId="12" xfId="0" applyFont="1" applyBorder="1" applyAlignment="1" applyProtection="1">
      <alignment horizontal="right" vertical="top"/>
      <protection hidden="1"/>
    </xf>
    <xf numFmtId="0" fontId="36" fillId="0" borderId="12" xfId="0" applyFont="1" applyBorder="1" applyAlignment="1" applyProtection="1" quotePrefix="1">
      <alignment horizontal="right" vertical="top"/>
      <protection hidden="1"/>
    </xf>
    <xf numFmtId="0" fontId="2" fillId="0" borderId="0" xfId="0" applyFont="1" applyBorder="1" applyAlignment="1" applyProtection="1">
      <alignment vertical="top"/>
      <protection hidden="1"/>
    </xf>
    <xf numFmtId="0" fontId="36" fillId="0" borderId="12" xfId="0" applyFont="1" applyBorder="1" applyAlignment="1" applyProtection="1">
      <alignment horizontal="left" vertical="top"/>
      <protection hidden="1"/>
    </xf>
    <xf numFmtId="0" fontId="36" fillId="0" borderId="0" xfId="0" applyFont="1" applyBorder="1" applyAlignment="1" applyProtection="1">
      <alignment horizontal="center" vertical="top"/>
      <protection hidden="1"/>
    </xf>
    <xf numFmtId="0" fontId="2" fillId="0" borderId="0" xfId="0" applyFont="1" applyBorder="1" applyAlignment="1" applyProtection="1">
      <alignment/>
      <protection hidden="1"/>
    </xf>
    <xf numFmtId="0" fontId="36" fillId="0" borderId="0" xfId="0" applyFont="1" applyBorder="1" applyAlignment="1" applyProtection="1" quotePrefix="1">
      <alignment horizontal="left" vertical="top"/>
      <protection hidden="1"/>
    </xf>
    <xf numFmtId="0" fontId="35" fillId="0" borderId="11" xfId="0" applyFont="1" applyBorder="1" applyAlignment="1" applyProtection="1" quotePrefix="1">
      <alignment horizontal="right" vertical="top"/>
      <protection hidden="1"/>
    </xf>
    <xf numFmtId="0" fontId="33" fillId="0" borderId="11" xfId="0" applyFont="1" applyBorder="1" applyAlignment="1" applyProtection="1">
      <alignment horizontal="right"/>
      <protection hidden="1"/>
    </xf>
    <xf numFmtId="164" fontId="4" fillId="0" borderId="0" xfId="0" applyNumberFormat="1" applyFont="1" applyAlignment="1" applyProtection="1">
      <alignment/>
      <protection hidden="1"/>
    </xf>
    <xf numFmtId="0" fontId="4" fillId="0" borderId="0" xfId="0" applyFont="1" applyAlignment="1" applyProtection="1">
      <alignment horizontal="center" vertical="top"/>
      <protection hidden="1"/>
    </xf>
    <xf numFmtId="0" fontId="2" fillId="0" borderId="0" xfId="0" applyFont="1" applyAlignment="1" applyProtection="1">
      <alignment vertical="top"/>
      <protection hidden="1"/>
    </xf>
    <xf numFmtId="0" fontId="2" fillId="35" borderId="13" xfId="0" applyFont="1" applyFill="1" applyBorder="1" applyAlignment="1" applyProtection="1" quotePrefix="1">
      <alignment horizontal="left" wrapText="1"/>
      <protection hidden="1"/>
    </xf>
    <xf numFmtId="0" fontId="4" fillId="0" borderId="0" xfId="0" applyFont="1" applyAlignment="1" applyProtection="1">
      <alignment vertical="top"/>
      <protection hidden="1"/>
    </xf>
    <xf numFmtId="0" fontId="4" fillId="0" borderId="0" xfId="0" applyFont="1" applyAlignment="1" applyProtection="1" quotePrefix="1">
      <alignment horizontal="left" vertical="top"/>
      <protection hidden="1"/>
    </xf>
    <xf numFmtId="0" fontId="2" fillId="35" borderId="14" xfId="0" applyFont="1" applyFill="1" applyBorder="1" applyAlignment="1" applyProtection="1" quotePrefix="1">
      <alignment horizontal="left" wrapText="1"/>
      <protection hidden="1"/>
    </xf>
    <xf numFmtId="0" fontId="2" fillId="35" borderId="14" xfId="0" applyFont="1" applyFill="1" applyBorder="1" applyAlignment="1" applyProtection="1">
      <alignment horizontal="left" wrapText="1"/>
      <protection hidden="1"/>
    </xf>
    <xf numFmtId="0" fontId="2" fillId="35" borderId="15" xfId="0" applyFont="1" applyFill="1" applyBorder="1" applyAlignment="1" applyProtection="1" quotePrefix="1">
      <alignment horizontal="left" wrapText="1"/>
      <protection hidden="1"/>
    </xf>
    <xf numFmtId="0" fontId="8" fillId="35" borderId="14" xfId="0" applyFont="1" applyFill="1" applyBorder="1" applyAlignment="1" applyProtection="1" quotePrefix="1">
      <alignment horizontal="left" wrapText="1"/>
      <protection hidden="1"/>
    </xf>
    <xf numFmtId="0" fontId="4" fillId="0" borderId="14" xfId="0" applyFont="1" applyFill="1" applyBorder="1" applyAlignment="1" applyProtection="1">
      <alignment horizontal="center" vertical="center"/>
      <protection hidden="1"/>
    </xf>
    <xf numFmtId="49" fontId="30" fillId="35" borderId="14" xfId="0" applyNumberFormat="1" applyFont="1" applyFill="1" applyBorder="1" applyAlignment="1" applyProtection="1">
      <alignment horizontal="center" vertical="center"/>
      <protection locked="0"/>
    </xf>
    <xf numFmtId="0" fontId="30" fillId="0" borderId="14" xfId="0" applyFont="1" applyFill="1" applyBorder="1" applyAlignment="1" applyProtection="1">
      <alignment horizontal="center" vertical="center"/>
      <protection hidden="1"/>
    </xf>
    <xf numFmtId="0" fontId="30" fillId="36" borderId="14" xfId="0" applyFont="1" applyFill="1" applyBorder="1" applyAlignment="1" applyProtection="1">
      <alignment horizontal="center" vertical="center"/>
      <protection hidden="1"/>
    </xf>
    <xf numFmtId="0" fontId="2" fillId="0" borderId="0" xfId="0" applyFont="1" applyBorder="1" applyAlignment="1" applyProtection="1">
      <alignment/>
      <protection hidden="1"/>
    </xf>
    <xf numFmtId="0" fontId="0" fillId="0" borderId="0" xfId="0" applyFont="1" applyBorder="1" applyAlignment="1">
      <alignment/>
    </xf>
    <xf numFmtId="8" fontId="30" fillId="35" borderId="14" xfId="0" applyNumberFormat="1" applyFont="1" applyFill="1" applyBorder="1" applyAlignment="1" applyProtection="1">
      <alignment vertical="center"/>
      <protection locked="0"/>
    </xf>
    <xf numFmtId="0" fontId="4" fillId="0" borderId="0" xfId="0" applyFont="1" applyBorder="1" applyAlignment="1" applyProtection="1">
      <alignment horizontal="center" vertical="center"/>
      <protection hidden="1"/>
    </xf>
    <xf numFmtId="37" fontId="30" fillId="35" borderId="14" xfId="0" applyNumberFormat="1" applyFont="1" applyFill="1" applyBorder="1" applyAlignment="1" applyProtection="1">
      <alignment vertical="center"/>
      <protection locked="0"/>
    </xf>
    <xf numFmtId="8" fontId="30" fillId="0" borderId="14" xfId="0" applyNumberFormat="1" applyFont="1" applyFill="1" applyBorder="1" applyAlignment="1" applyProtection="1">
      <alignment vertical="center"/>
      <protection hidden="1"/>
    </xf>
    <xf numFmtId="8" fontId="33" fillId="0" borderId="16" xfId="0" applyNumberFormat="1" applyFont="1" applyBorder="1" applyAlignment="1" applyProtection="1">
      <alignment/>
      <protection hidden="1"/>
    </xf>
    <xf numFmtId="0" fontId="0" fillId="35" borderId="17" xfId="0" applyFont="1" applyFill="1" applyBorder="1" applyAlignment="1">
      <alignment vertical="top"/>
    </xf>
    <xf numFmtId="0" fontId="2" fillId="0" borderId="0" xfId="0" applyFont="1" applyBorder="1" applyAlignment="1" applyProtection="1">
      <alignment horizontal="left"/>
      <protection hidden="1"/>
    </xf>
    <xf numFmtId="0" fontId="2" fillId="37" borderId="0" xfId="0" applyFont="1" applyFill="1" applyAlignment="1" applyProtection="1">
      <alignment/>
      <protection hidden="1"/>
    </xf>
    <xf numFmtId="0" fontId="2" fillId="37" borderId="0" xfId="0" applyFont="1" applyFill="1" applyAlignment="1">
      <alignment/>
    </xf>
    <xf numFmtId="0" fontId="2" fillId="37" borderId="0" xfId="0" applyFont="1" applyFill="1" applyAlignment="1" applyProtection="1">
      <alignment/>
      <protection hidden="1" locked="0"/>
    </xf>
    <xf numFmtId="0" fontId="11" fillId="37" borderId="0" xfId="0" applyFont="1" applyFill="1" applyAlignment="1" applyProtection="1">
      <alignment horizontal="center" vertical="top" wrapText="1"/>
      <protection hidden="1"/>
    </xf>
    <xf numFmtId="0" fontId="2" fillId="37" borderId="0" xfId="0" applyFont="1" applyFill="1" applyAlignment="1" applyProtection="1">
      <alignment/>
      <protection hidden="1"/>
    </xf>
    <xf numFmtId="0" fontId="2" fillId="37" borderId="0" xfId="0" applyFont="1" applyFill="1" applyAlignment="1">
      <alignment/>
    </xf>
    <xf numFmtId="0" fontId="2" fillId="37" borderId="0" xfId="0" applyFont="1" applyFill="1" applyAlignment="1" applyProtection="1">
      <alignment/>
      <protection hidden="1" locked="0"/>
    </xf>
    <xf numFmtId="49" fontId="30" fillId="35" borderId="14" xfId="0" applyNumberFormat="1" applyFont="1" applyFill="1" applyBorder="1" applyAlignment="1" applyProtection="1">
      <alignment horizontal="center" vertical="center"/>
      <protection hidden="1"/>
    </xf>
    <xf numFmtId="49" fontId="30" fillId="35" borderId="10" xfId="0" applyNumberFormat="1" applyFont="1" applyFill="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8" fontId="16" fillId="35" borderId="14" xfId="0" applyNumberFormat="1" applyFont="1" applyFill="1" applyBorder="1" applyAlignment="1" applyProtection="1">
      <alignment vertical="center"/>
      <protection hidden="1"/>
    </xf>
    <xf numFmtId="8" fontId="30" fillId="35" borderId="14" xfId="0" applyNumberFormat="1" applyFont="1" applyFill="1" applyBorder="1" applyAlignment="1" applyProtection="1">
      <alignment vertical="center"/>
      <protection hidden="1"/>
    </xf>
    <xf numFmtId="37" fontId="30" fillId="35" borderId="14" xfId="0" applyNumberFormat="1" applyFont="1" applyFill="1" applyBorder="1" applyAlignment="1" applyProtection="1">
      <alignment vertical="center"/>
      <protection hidden="1"/>
    </xf>
    <xf numFmtId="8" fontId="33" fillId="0" borderId="14" xfId="0" applyNumberFormat="1" applyFont="1" applyBorder="1" applyAlignment="1" applyProtection="1">
      <alignment/>
      <protection hidden="1"/>
    </xf>
    <xf numFmtId="0" fontId="0" fillId="0" borderId="0" xfId="0" applyFont="1" applyFill="1" applyBorder="1" applyAlignment="1" applyProtection="1">
      <alignment horizontal="center" vertical="center"/>
      <protection hidden="1"/>
    </xf>
    <xf numFmtId="0" fontId="2" fillId="38" borderId="18" xfId="0" applyFont="1" applyFill="1" applyBorder="1" applyAlignment="1" applyProtection="1">
      <alignment/>
      <protection hidden="1"/>
    </xf>
    <xf numFmtId="0" fontId="17" fillId="38" borderId="19" xfId="0" applyFont="1" applyFill="1" applyBorder="1" applyAlignment="1" applyProtection="1">
      <alignment/>
      <protection hidden="1"/>
    </xf>
    <xf numFmtId="0" fontId="17" fillId="38" borderId="20" xfId="0" applyFont="1" applyFill="1" applyBorder="1" applyAlignment="1" applyProtection="1">
      <alignment/>
      <protection hidden="1"/>
    </xf>
    <xf numFmtId="0" fontId="17" fillId="38" borderId="17" xfId="0" applyFont="1" applyFill="1" applyBorder="1" applyAlignment="1" applyProtection="1">
      <alignment/>
      <protection hidden="1"/>
    </xf>
    <xf numFmtId="0" fontId="2" fillId="39" borderId="18" xfId="0" applyFont="1" applyFill="1" applyBorder="1" applyAlignment="1" applyProtection="1">
      <alignment/>
      <protection hidden="1"/>
    </xf>
    <xf numFmtId="0" fontId="17" fillId="39" borderId="19" xfId="0" applyFont="1" applyFill="1" applyBorder="1" applyAlignment="1" applyProtection="1">
      <alignment/>
      <protection hidden="1"/>
    </xf>
    <xf numFmtId="0" fontId="17" fillId="39" borderId="20" xfId="0" applyFont="1" applyFill="1" applyBorder="1" applyAlignment="1" applyProtection="1">
      <alignment/>
      <protection hidden="1"/>
    </xf>
    <xf numFmtId="0" fontId="4" fillId="0" borderId="0" xfId="0" applyFont="1" applyFill="1" applyBorder="1" applyAlignment="1" applyProtection="1" quotePrefix="1">
      <alignment horizontal="center" vertical="center"/>
      <protection hidden="1"/>
    </xf>
    <xf numFmtId="164" fontId="4" fillId="0" borderId="21" xfId="0" applyNumberFormat="1" applyFont="1" applyBorder="1" applyAlignment="1" applyProtection="1">
      <alignment/>
      <protection hidden="1"/>
    </xf>
    <xf numFmtId="0" fontId="2" fillId="0" borderId="21" xfId="0" applyFont="1" applyBorder="1" applyAlignment="1" applyProtection="1">
      <alignment/>
      <protection hidden="1"/>
    </xf>
    <xf numFmtId="0" fontId="33" fillId="0" borderId="21" xfId="0" applyFont="1" applyBorder="1" applyAlignment="1" applyProtection="1">
      <alignment horizontal="right"/>
      <protection hidden="1"/>
    </xf>
    <xf numFmtId="0" fontId="4" fillId="34" borderId="22" xfId="0" applyFont="1" applyFill="1" applyBorder="1" applyAlignment="1" applyProtection="1" quotePrefix="1">
      <alignment horizontal="center" vertical="center"/>
      <protection hidden="1"/>
    </xf>
    <xf numFmtId="0" fontId="6" fillId="0" borderId="22" xfId="0" applyFont="1" applyBorder="1" applyAlignment="1" applyProtection="1">
      <alignment vertical="center" textRotation="90"/>
      <protection hidden="1"/>
    </xf>
    <xf numFmtId="0" fontId="26" fillId="0" borderId="21" xfId="0" applyFont="1" applyBorder="1" applyAlignment="1" applyProtection="1">
      <alignment wrapText="1"/>
      <protection hidden="1"/>
    </xf>
    <xf numFmtId="0" fontId="6" fillId="33" borderId="22" xfId="0" applyFont="1" applyFill="1" applyBorder="1" applyAlignment="1" applyProtection="1">
      <alignment vertical="center" textRotation="90"/>
      <protection hidden="1"/>
    </xf>
    <xf numFmtId="0" fontId="0" fillId="0" borderId="22" xfId="0" applyFont="1" applyBorder="1" applyAlignment="1" applyProtection="1">
      <alignment vertical="center"/>
      <protection hidden="1"/>
    </xf>
    <xf numFmtId="0" fontId="6" fillId="0" borderId="22" xfId="0" applyFont="1" applyFill="1" applyBorder="1" applyAlignment="1" applyProtection="1">
      <alignment vertical="center" textRotation="90"/>
      <protection hidden="1"/>
    </xf>
    <xf numFmtId="0" fontId="34" fillId="0" borderId="22" xfId="0" applyFont="1" applyFill="1" applyBorder="1" applyAlignment="1" applyProtection="1" quotePrefix="1">
      <alignment horizontal="center" vertical="center"/>
      <protection hidden="1"/>
    </xf>
    <xf numFmtId="0" fontId="34" fillId="0" borderId="22" xfId="0" applyFont="1" applyFill="1" applyBorder="1" applyAlignment="1" applyProtection="1">
      <alignment horizontal="center" vertical="center"/>
      <protection hidden="1"/>
    </xf>
    <xf numFmtId="0" fontId="4" fillId="0" borderId="22" xfId="0" applyFont="1" applyBorder="1" applyAlignment="1" applyProtection="1">
      <alignment horizontal="center"/>
      <protection hidden="1"/>
    </xf>
    <xf numFmtId="0" fontId="2" fillId="0" borderId="0" xfId="0" applyFont="1" applyBorder="1" applyAlignment="1">
      <alignment/>
    </xf>
    <xf numFmtId="0" fontId="35" fillId="0" borderId="21" xfId="0" applyFont="1" applyBorder="1" applyAlignment="1" applyProtection="1" quotePrefix="1">
      <alignment horizontal="right" vertical="top"/>
      <protection hidden="1"/>
    </xf>
    <xf numFmtId="0" fontId="2" fillId="0" borderId="22" xfId="0" applyFont="1" applyBorder="1" applyAlignment="1" applyProtection="1">
      <alignment/>
      <protection hidden="1"/>
    </xf>
    <xf numFmtId="0" fontId="20" fillId="0" borderId="22" xfId="0" applyFont="1" applyBorder="1" applyAlignment="1" applyProtection="1">
      <alignment/>
      <protection hidden="1"/>
    </xf>
    <xf numFmtId="0" fontId="15" fillId="0" borderId="0" xfId="0" applyFont="1" applyBorder="1" applyAlignment="1" applyProtection="1">
      <alignment/>
      <protection hidden="1"/>
    </xf>
    <xf numFmtId="0" fontId="20" fillId="0" borderId="21" xfId="0" applyFont="1" applyBorder="1" applyAlignment="1" applyProtection="1">
      <alignment/>
      <protection hidden="1"/>
    </xf>
    <xf numFmtId="0" fontId="5" fillId="0" borderId="22" xfId="0" applyFont="1" applyBorder="1" applyAlignment="1" applyProtection="1">
      <alignment/>
      <protection hidden="1"/>
    </xf>
    <xf numFmtId="0" fontId="9" fillId="0" borderId="0" xfId="0" applyFont="1" applyBorder="1" applyAlignment="1" applyProtection="1">
      <alignment/>
      <protection hidden="1"/>
    </xf>
    <xf numFmtId="0" fontId="23" fillId="0" borderId="21" xfId="0" applyFont="1" applyFill="1" applyBorder="1" applyAlignment="1" applyProtection="1">
      <alignment/>
      <protection hidden="1"/>
    </xf>
    <xf numFmtId="0" fontId="20" fillId="0" borderId="21" xfId="0" applyFont="1" applyFill="1" applyBorder="1" applyAlignment="1" applyProtection="1">
      <alignment/>
      <protection hidden="1"/>
    </xf>
    <xf numFmtId="0" fontId="9" fillId="0" borderId="22" xfId="0" applyFont="1" applyBorder="1" applyAlignment="1" applyProtection="1">
      <alignment/>
      <protection hidden="1"/>
    </xf>
    <xf numFmtId="0" fontId="0" fillId="0" borderId="0" xfId="0" applyBorder="1" applyAlignment="1" applyProtection="1">
      <alignment/>
      <protection hidden="1"/>
    </xf>
    <xf numFmtId="0" fontId="2" fillId="0" borderId="21" xfId="0" applyFont="1" applyFill="1" applyBorder="1" applyAlignment="1" applyProtection="1">
      <alignment/>
      <protection hidden="1"/>
    </xf>
    <xf numFmtId="0" fontId="2" fillId="0" borderId="21" xfId="0" applyFont="1" applyBorder="1" applyAlignment="1" applyProtection="1">
      <alignment/>
      <protection hidden="1"/>
    </xf>
    <xf numFmtId="0" fontId="2" fillId="0" borderId="20" xfId="0" applyFont="1" applyBorder="1" applyAlignment="1" applyProtection="1">
      <alignment/>
      <protection hidden="1"/>
    </xf>
    <xf numFmtId="0" fontId="2" fillId="0" borderId="23" xfId="0" applyFont="1" applyBorder="1" applyAlignment="1" applyProtection="1">
      <alignment/>
      <protection hidden="1"/>
    </xf>
    <xf numFmtId="0" fontId="2" fillId="0" borderId="17" xfId="0" applyFont="1" applyBorder="1" applyAlignment="1" applyProtection="1">
      <alignment/>
      <protection hidden="1"/>
    </xf>
    <xf numFmtId="0" fontId="17" fillId="39" borderId="17" xfId="0" applyNumberFormat="1" applyFont="1" applyFill="1" applyBorder="1" applyAlignment="1" applyProtection="1">
      <alignment/>
      <protection hidden="1"/>
    </xf>
    <xf numFmtId="0" fontId="4" fillId="34" borderId="24" xfId="0" applyFont="1" applyFill="1" applyBorder="1" applyAlignment="1" applyProtection="1" quotePrefix="1">
      <alignment horizontal="center" vertical="center"/>
      <protection hidden="1"/>
    </xf>
    <xf numFmtId="0" fontId="35" fillId="35" borderId="22" xfId="0" applyFont="1" applyFill="1" applyBorder="1" applyAlignment="1" applyProtection="1">
      <alignment horizontal="center" vertical="top"/>
      <protection hidden="1"/>
    </xf>
    <xf numFmtId="0" fontId="0" fillId="34" borderId="25" xfId="0" applyFont="1" applyFill="1" applyBorder="1" applyAlignment="1">
      <alignment horizontal="left"/>
    </xf>
    <xf numFmtId="0" fontId="4" fillId="34" borderId="26" xfId="0" applyFont="1" applyFill="1" applyBorder="1" applyAlignment="1" applyProtection="1" quotePrefix="1">
      <alignment horizontal="left" vertical="center"/>
      <protection hidden="1"/>
    </xf>
    <xf numFmtId="0" fontId="0" fillId="34" borderId="27" xfId="0" applyFont="1" applyFill="1" applyBorder="1" applyAlignment="1">
      <alignment horizontal="left"/>
    </xf>
    <xf numFmtId="0" fontId="0" fillId="34" borderId="25" xfId="0" applyFont="1" applyFill="1" applyBorder="1" applyAlignment="1" applyProtection="1">
      <alignment horizontal="left"/>
      <protection hidden="1"/>
    </xf>
    <xf numFmtId="0" fontId="0" fillId="34" borderId="27" xfId="0" applyFont="1" applyFill="1" applyBorder="1" applyAlignment="1" applyProtection="1">
      <alignment horizontal="left"/>
      <protection hidden="1"/>
    </xf>
    <xf numFmtId="0" fontId="4" fillId="34" borderId="28" xfId="0" applyFont="1" applyFill="1" applyBorder="1" applyAlignment="1" applyProtection="1" quotePrefix="1">
      <alignment horizontal="center" vertical="center"/>
      <protection hidden="1"/>
    </xf>
    <xf numFmtId="0" fontId="4" fillId="0" borderId="29" xfId="0" applyFont="1" applyFill="1" applyBorder="1" applyAlignment="1" applyProtection="1">
      <alignment horizontal="center" vertical="center"/>
      <protection hidden="1"/>
    </xf>
    <xf numFmtId="49" fontId="30" fillId="35" borderId="30" xfId="0" applyNumberFormat="1" applyFont="1" applyFill="1" applyBorder="1" applyAlignment="1" applyProtection="1">
      <alignment horizontal="center" vertical="center"/>
      <protection hidden="1"/>
    </xf>
    <xf numFmtId="0" fontId="31" fillId="33" borderId="31" xfId="0" applyFont="1" applyFill="1" applyBorder="1" applyAlignment="1" applyProtection="1">
      <alignment horizontal="left" vertical="center"/>
      <protection hidden="1"/>
    </xf>
    <xf numFmtId="0" fontId="31" fillId="33" borderId="24" xfId="0" applyFont="1" applyFill="1" applyBorder="1" applyAlignment="1" applyProtection="1" quotePrefix="1">
      <alignment horizontal="center" vertical="center"/>
      <protection hidden="1"/>
    </xf>
    <xf numFmtId="0" fontId="31" fillId="33" borderId="24" xfId="0" applyFont="1" applyFill="1" applyBorder="1" applyAlignment="1" applyProtection="1">
      <alignment horizontal="left" vertical="center"/>
      <protection hidden="1"/>
    </xf>
    <xf numFmtId="0" fontId="4" fillId="34" borderId="26" xfId="0" applyFont="1" applyFill="1" applyBorder="1" applyAlignment="1" applyProtection="1" quotePrefix="1">
      <alignment horizontal="right" vertical="center"/>
      <protection hidden="1"/>
    </xf>
    <xf numFmtId="0" fontId="4" fillId="34" borderId="25" xfId="0" applyFont="1" applyFill="1" applyBorder="1" applyAlignment="1" applyProtection="1" quotePrefix="1">
      <alignment horizontal="left" vertical="center"/>
      <protection hidden="1"/>
    </xf>
    <xf numFmtId="0" fontId="4" fillId="34" borderId="26" xfId="0" applyFont="1" applyFill="1" applyBorder="1" applyAlignment="1" quotePrefix="1">
      <alignment horizontal="left" vertical="center"/>
    </xf>
    <xf numFmtId="0" fontId="4" fillId="34" borderId="26" xfId="0" applyFont="1" applyFill="1" applyBorder="1" applyAlignment="1" applyProtection="1" quotePrefix="1">
      <alignment horizontal="center" vertical="center"/>
      <protection hidden="1"/>
    </xf>
    <xf numFmtId="0" fontId="31" fillId="34" borderId="26" xfId="0" applyFont="1" applyFill="1" applyBorder="1" applyAlignment="1" applyProtection="1">
      <alignment horizontal="right" vertical="center"/>
      <protection hidden="1"/>
    </xf>
    <xf numFmtId="0" fontId="4" fillId="34" borderId="25" xfId="0" applyFont="1" applyFill="1" applyBorder="1" applyAlignment="1" applyProtection="1" quotePrefix="1">
      <alignment horizontal="center" vertical="center"/>
      <protection hidden="1"/>
    </xf>
    <xf numFmtId="0" fontId="4" fillId="34" borderId="25" xfId="0" applyFont="1" applyFill="1" applyBorder="1" applyAlignment="1" applyProtection="1">
      <alignment horizontal="left" vertical="center"/>
      <protection hidden="1"/>
    </xf>
    <xf numFmtId="0" fontId="4" fillId="0" borderId="26" xfId="0" applyFont="1" applyFill="1" applyBorder="1" applyAlignment="1" applyProtection="1" quotePrefix="1">
      <alignment horizontal="center" vertical="center"/>
      <protection hidden="1"/>
    </xf>
    <xf numFmtId="0" fontId="4" fillId="34" borderId="25" xfId="0" applyFont="1" applyFill="1" applyBorder="1" applyAlignment="1" applyProtection="1" quotePrefix="1">
      <alignment vertical="center"/>
      <protection hidden="1"/>
    </xf>
    <xf numFmtId="0" fontId="0" fillId="34" borderId="25" xfId="0" applyFont="1" applyFill="1" applyBorder="1" applyAlignment="1" applyProtection="1">
      <alignment/>
      <protection hidden="1"/>
    </xf>
    <xf numFmtId="0" fontId="0" fillId="34" borderId="27" xfId="0" applyFont="1" applyFill="1" applyBorder="1" applyAlignment="1" applyProtection="1">
      <alignment/>
      <protection hidden="1"/>
    </xf>
    <xf numFmtId="0" fontId="31" fillId="0" borderId="0" xfId="0" applyFont="1" applyBorder="1" applyAlignment="1">
      <alignment/>
    </xf>
    <xf numFmtId="0" fontId="4" fillId="0" borderId="0" xfId="0" applyFont="1" applyAlignment="1" applyProtection="1">
      <alignment horizontal="center"/>
      <protection hidden="1"/>
    </xf>
    <xf numFmtId="0" fontId="4" fillId="0" borderId="0" xfId="0" applyFont="1" applyAlignment="1">
      <alignment/>
    </xf>
    <xf numFmtId="0" fontId="4" fillId="0" borderId="0" xfId="0" applyFont="1" applyAlignment="1" applyProtection="1">
      <alignment/>
      <protection hidden="1" locked="0"/>
    </xf>
    <xf numFmtId="0" fontId="40" fillId="35" borderId="32" xfId="0" applyFont="1" applyFill="1" applyBorder="1" applyAlignment="1" applyProtection="1">
      <alignment horizontal="left" vertical="center" indent="1"/>
      <protection locked="0"/>
    </xf>
    <xf numFmtId="0" fontId="40" fillId="35" borderId="19" xfId="0" applyFont="1" applyFill="1" applyBorder="1" applyAlignment="1" applyProtection="1">
      <alignment horizontal="left" vertical="center" indent="1"/>
      <protection locked="0"/>
    </xf>
    <xf numFmtId="0" fontId="40" fillId="35" borderId="23" xfId="0" applyFont="1" applyFill="1" applyBorder="1" applyAlignment="1" applyProtection="1">
      <alignment horizontal="left" vertical="center" indent="1"/>
      <protection locked="0"/>
    </xf>
    <xf numFmtId="0" fontId="40" fillId="35" borderId="17" xfId="0" applyFont="1" applyFill="1" applyBorder="1" applyAlignment="1" applyProtection="1">
      <alignment horizontal="left" vertical="center" indent="1"/>
      <protection locked="0"/>
    </xf>
    <xf numFmtId="0" fontId="32" fillId="35" borderId="18" xfId="0" applyFont="1" applyFill="1" applyBorder="1" applyAlignment="1" applyProtection="1">
      <alignment vertical="top"/>
      <protection hidden="1"/>
    </xf>
    <xf numFmtId="0" fontId="32" fillId="35" borderId="32" xfId="0" applyFont="1" applyFill="1" applyBorder="1" applyAlignment="1" applyProtection="1">
      <alignment vertical="top"/>
      <protection hidden="1"/>
    </xf>
    <xf numFmtId="0" fontId="32" fillId="35" borderId="20" xfId="0" applyFont="1" applyFill="1" applyBorder="1" applyAlignment="1" applyProtection="1">
      <alignment vertical="top"/>
      <protection hidden="1"/>
    </xf>
    <xf numFmtId="0" fontId="32" fillId="35" borderId="23" xfId="0" applyFont="1" applyFill="1" applyBorder="1" applyAlignment="1" applyProtection="1">
      <alignment vertical="top"/>
      <protection hidden="1"/>
    </xf>
    <xf numFmtId="0" fontId="4" fillId="34" borderId="25" xfId="0" applyFont="1" applyFill="1" applyBorder="1" applyAlignment="1" applyProtection="1">
      <alignment vertical="center"/>
      <protection hidden="1"/>
    </xf>
    <xf numFmtId="0" fontId="4" fillId="34" borderId="27" xfId="0" applyFont="1" applyFill="1" applyBorder="1" applyAlignment="1" applyProtection="1">
      <alignment vertical="center"/>
      <protection hidden="1"/>
    </xf>
    <xf numFmtId="0" fontId="31" fillId="0" borderId="22" xfId="0" applyFont="1" applyBorder="1" applyAlignment="1">
      <alignment/>
    </xf>
    <xf numFmtId="0" fontId="31" fillId="0" borderId="21" xfId="0" applyFont="1" applyBorder="1" applyAlignment="1">
      <alignment/>
    </xf>
    <xf numFmtId="0" fontId="2" fillId="0" borderId="33" xfId="0" applyFont="1" applyBorder="1" applyAlignment="1" applyProtection="1">
      <alignment/>
      <protection hidden="1"/>
    </xf>
    <xf numFmtId="0" fontId="0" fillId="0" borderId="34" xfId="0" applyBorder="1" applyAlignment="1">
      <alignment/>
    </xf>
    <xf numFmtId="0" fontId="0" fillId="0" borderId="35" xfId="0" applyBorder="1" applyAlignment="1">
      <alignment/>
    </xf>
    <xf numFmtId="0" fontId="4" fillId="34" borderId="36" xfId="0" applyFont="1" applyFill="1" applyBorder="1" applyAlignment="1" applyProtection="1" quotePrefix="1">
      <alignment horizontal="center" vertical="center"/>
      <protection hidden="1"/>
    </xf>
    <xf numFmtId="0" fontId="4" fillId="34" borderId="37" xfId="0" applyFont="1" applyFill="1" applyBorder="1" applyAlignment="1" applyProtection="1" quotePrefix="1">
      <alignment horizontal="center" vertical="center"/>
      <protection hidden="1"/>
    </xf>
    <xf numFmtId="0" fontId="4" fillId="0" borderId="38" xfId="0" applyFont="1" applyFill="1" applyBorder="1" applyAlignment="1" applyProtection="1" quotePrefix="1">
      <alignment horizontal="center" vertical="center"/>
      <protection hidden="1"/>
    </xf>
    <xf numFmtId="0" fontId="0" fillId="0" borderId="39" xfId="0" applyFont="1" applyBorder="1" applyAlignment="1" applyProtection="1">
      <alignment horizontal="center" vertical="center"/>
      <protection hidden="1"/>
    </xf>
    <xf numFmtId="0" fontId="30" fillId="0" borderId="38" xfId="0" applyFont="1" applyFill="1" applyBorder="1" applyAlignment="1" applyProtection="1">
      <alignment horizontal="center" vertical="center"/>
      <protection hidden="1"/>
    </xf>
    <xf numFmtId="0" fontId="30" fillId="0" borderId="39" xfId="0" applyFont="1" applyFill="1" applyBorder="1" applyAlignment="1" applyProtection="1">
      <alignment horizontal="center" vertical="center"/>
      <protection hidden="1"/>
    </xf>
    <xf numFmtId="0" fontId="39" fillId="0" borderId="37" xfId="0" applyFont="1" applyBorder="1" applyAlignment="1" applyProtection="1">
      <alignment horizontal="center" vertical="center"/>
      <protection hidden="1"/>
    </xf>
    <xf numFmtId="0" fontId="37" fillId="0" borderId="30" xfId="0" applyFont="1" applyBorder="1" applyAlignment="1">
      <alignment horizontal="center" vertical="center"/>
    </xf>
    <xf numFmtId="0" fontId="30" fillId="0" borderId="37" xfId="0" applyFont="1" applyFill="1" applyBorder="1" applyAlignment="1" applyProtection="1">
      <alignment horizontal="center" vertical="center"/>
      <protection hidden="1"/>
    </xf>
    <xf numFmtId="0" fontId="30" fillId="0" borderId="40" xfId="0" applyFont="1" applyFill="1" applyBorder="1" applyAlignment="1" applyProtection="1">
      <alignment horizontal="center" vertical="center"/>
      <protection hidden="1"/>
    </xf>
    <xf numFmtId="0" fontId="30" fillId="0" borderId="30" xfId="0" applyFont="1" applyFill="1" applyBorder="1" applyAlignment="1" applyProtection="1">
      <alignment horizontal="center" vertical="center"/>
      <protection hidden="1"/>
    </xf>
    <xf numFmtId="0" fontId="2" fillId="0" borderId="0" xfId="0" applyFont="1" applyBorder="1" applyAlignment="1" applyProtection="1">
      <alignment/>
      <protection hidden="1"/>
    </xf>
    <xf numFmtId="0" fontId="0" fillId="0" borderId="0" xfId="0" applyFont="1" applyBorder="1" applyAlignment="1">
      <alignment/>
    </xf>
    <xf numFmtId="0" fontId="30" fillId="36" borderId="37" xfId="0" applyFont="1" applyFill="1" applyBorder="1" applyAlignment="1" applyProtection="1">
      <alignment horizontal="center" vertical="center"/>
      <protection hidden="1"/>
    </xf>
    <xf numFmtId="0" fontId="30" fillId="36" borderId="40" xfId="0" applyFont="1" applyFill="1" applyBorder="1" applyAlignment="1" applyProtection="1">
      <alignment horizontal="center" vertical="center"/>
      <protection hidden="1"/>
    </xf>
    <xf numFmtId="0" fontId="30" fillId="36" borderId="30" xfId="0" applyFont="1" applyFill="1" applyBorder="1" applyAlignment="1" applyProtection="1">
      <alignment horizontal="center" vertical="center"/>
      <protection hidden="1"/>
    </xf>
    <xf numFmtId="0" fontId="32" fillId="0" borderId="38" xfId="0" applyFont="1" applyFill="1" applyBorder="1" applyAlignment="1" applyProtection="1">
      <alignment horizontal="center" vertical="center"/>
      <protection hidden="1"/>
    </xf>
    <xf numFmtId="0" fontId="37" fillId="0" borderId="39" xfId="0" applyFont="1" applyBorder="1" applyAlignment="1">
      <alignment horizontal="center" vertical="center"/>
    </xf>
    <xf numFmtId="0" fontId="4" fillId="0" borderId="38" xfId="0" applyFont="1" applyFill="1" applyBorder="1" applyAlignment="1" applyProtection="1">
      <alignment horizontal="center" vertical="center"/>
      <protection hidden="1"/>
    </xf>
    <xf numFmtId="0" fontId="0" fillId="0" borderId="41" xfId="0" applyFont="1" applyBorder="1" applyAlignment="1">
      <alignment/>
    </xf>
    <xf numFmtId="0" fontId="0" fillId="0" borderId="39" xfId="0" applyFont="1" applyBorder="1" applyAlignment="1">
      <alignment/>
    </xf>
    <xf numFmtId="0" fontId="39" fillId="0" borderId="37" xfId="0" applyFont="1" applyBorder="1" applyAlignment="1" applyProtection="1" quotePrefix="1">
      <alignment horizontal="center" vertical="center"/>
      <protection hidden="1"/>
    </xf>
    <xf numFmtId="0" fontId="37" fillId="0" borderId="30" xfId="0" applyFont="1" applyBorder="1" applyAlignment="1">
      <alignment vertical="center"/>
    </xf>
    <xf numFmtId="0" fontId="0" fillId="0" borderId="40" xfId="0" applyFont="1" applyBorder="1" applyAlignment="1">
      <alignment horizontal="center" vertical="center"/>
    </xf>
    <xf numFmtId="0" fontId="0" fillId="0" borderId="30" xfId="0" applyFont="1" applyBorder="1" applyAlignment="1">
      <alignment horizontal="center" vertical="center"/>
    </xf>
    <xf numFmtId="0" fontId="30" fillId="36" borderId="38" xfId="0" applyFont="1" applyFill="1" applyBorder="1" applyAlignment="1" applyProtection="1">
      <alignment horizontal="center" vertical="center"/>
      <protection hidden="1"/>
    </xf>
    <xf numFmtId="0" fontId="30" fillId="36" borderId="39" xfId="0" applyFont="1" applyFill="1" applyBorder="1" applyAlignment="1" applyProtection="1">
      <alignment horizontal="center" vertical="center"/>
      <protection hidden="1"/>
    </xf>
    <xf numFmtId="0" fontId="2" fillId="0" borderId="10" xfId="0" applyFont="1" applyBorder="1" applyAlignment="1" applyProtection="1">
      <alignment/>
      <protection hidden="1"/>
    </xf>
    <xf numFmtId="0" fontId="0" fillId="0" borderId="0" xfId="0" applyAlignment="1">
      <alignment/>
    </xf>
    <xf numFmtId="0" fontId="0" fillId="0" borderId="11" xfId="0" applyBorder="1" applyAlignment="1">
      <alignment/>
    </xf>
    <xf numFmtId="8" fontId="33" fillId="0" borderId="42" xfId="0" applyNumberFormat="1" applyFont="1" applyFill="1" applyBorder="1" applyAlignment="1" applyProtection="1">
      <alignment horizontal="center" vertical="center"/>
      <protection hidden="1"/>
    </xf>
    <xf numFmtId="8" fontId="33" fillId="0" borderId="43" xfId="0" applyNumberFormat="1" applyFont="1" applyBorder="1" applyAlignment="1" applyProtection="1">
      <alignment horizontal="center" vertical="center"/>
      <protection hidden="1"/>
    </xf>
    <xf numFmtId="0" fontId="2" fillId="0" borderId="44" xfId="0" applyFont="1" applyBorder="1" applyAlignment="1" applyProtection="1">
      <alignment/>
      <protection hidden="1"/>
    </xf>
    <xf numFmtId="0" fontId="5" fillId="0" borderId="10" xfId="0" applyFont="1" applyBorder="1" applyAlignment="1" applyProtection="1">
      <alignment/>
      <protection hidden="1"/>
    </xf>
    <xf numFmtId="0" fontId="10" fillId="0" borderId="18" xfId="0" applyFont="1" applyFill="1" applyBorder="1" applyAlignment="1" applyProtection="1" quotePrefix="1">
      <alignment horizontal="center" vertical="center" wrapText="1"/>
      <protection hidden="1"/>
    </xf>
    <xf numFmtId="0" fontId="10" fillId="0" borderId="0" xfId="0" applyFont="1" applyFill="1" applyBorder="1" applyAlignment="1" applyProtection="1" quotePrefix="1">
      <alignment horizontal="center" vertical="center" wrapText="1"/>
      <protection hidden="1"/>
    </xf>
    <xf numFmtId="0" fontId="10" fillId="0" borderId="21" xfId="0" applyFont="1" applyFill="1" applyBorder="1" applyAlignment="1" applyProtection="1" quotePrefix="1">
      <alignment horizontal="center" vertical="center" wrapText="1"/>
      <protection hidden="1"/>
    </xf>
    <xf numFmtId="0" fontId="10" fillId="0" borderId="22" xfId="0" applyFont="1" applyFill="1" applyBorder="1" applyAlignment="1" applyProtection="1" quotePrefix="1">
      <alignment horizontal="center" vertical="center" wrapText="1"/>
      <protection hidden="1"/>
    </xf>
    <xf numFmtId="0" fontId="35" fillId="39" borderId="22" xfId="0" applyFont="1" applyFill="1" applyBorder="1" applyAlignment="1" applyProtection="1">
      <alignment horizontal="center" vertical="top"/>
      <protection locked="0"/>
    </xf>
    <xf numFmtId="0" fontId="35" fillId="39" borderId="0" xfId="0" applyFont="1" applyFill="1" applyBorder="1" applyAlignment="1" applyProtection="1">
      <alignment horizontal="center" vertical="top"/>
      <protection locked="0"/>
    </xf>
    <xf numFmtId="0" fontId="35" fillId="39" borderId="21" xfId="0" applyFont="1" applyFill="1" applyBorder="1" applyAlignment="1" applyProtection="1">
      <alignment horizontal="center" vertical="top"/>
      <protection locked="0"/>
    </xf>
    <xf numFmtId="0" fontId="2" fillId="39" borderId="20" xfId="0" applyFont="1" applyFill="1" applyBorder="1" applyAlignment="1" applyProtection="1">
      <alignment horizontal="center"/>
      <protection locked="0"/>
    </xf>
    <xf numFmtId="0" fontId="2" fillId="39" borderId="23" xfId="0" applyFont="1" applyFill="1" applyBorder="1" applyAlignment="1" applyProtection="1">
      <alignment horizontal="center"/>
      <protection locked="0"/>
    </xf>
    <xf numFmtId="0" fontId="2" fillId="39" borderId="17" xfId="0" applyFont="1" applyFill="1" applyBorder="1" applyAlignment="1" applyProtection="1">
      <alignment horizontal="center"/>
      <protection locked="0"/>
    </xf>
    <xf numFmtId="0" fontId="41" fillId="0" borderId="36" xfId="0" applyFont="1" applyBorder="1" applyAlignment="1" applyProtection="1">
      <alignment horizontal="center"/>
      <protection hidden="1"/>
    </xf>
    <xf numFmtId="0" fontId="42" fillId="0" borderId="45" xfId="0" applyFont="1" applyBorder="1" applyAlignment="1">
      <alignment horizontal="center"/>
    </xf>
    <xf numFmtId="0" fontId="42" fillId="0" borderId="46" xfId="0" applyFont="1" applyBorder="1" applyAlignment="1">
      <alignment horizontal="center"/>
    </xf>
    <xf numFmtId="0" fontId="35" fillId="35" borderId="22" xfId="0" applyFont="1" applyFill="1" applyBorder="1" applyAlignment="1" applyProtection="1">
      <alignment horizontal="center" vertical="top"/>
      <protection hidden="1"/>
    </xf>
    <xf numFmtId="0" fontId="35" fillId="35" borderId="21" xfId="0" applyFont="1" applyFill="1" applyBorder="1" applyAlignment="1" applyProtection="1">
      <alignment horizontal="center" vertical="top"/>
      <protection hidden="1"/>
    </xf>
    <xf numFmtId="0" fontId="35" fillId="35" borderId="20" xfId="0" applyFont="1" applyFill="1" applyBorder="1" applyAlignment="1" applyProtection="1">
      <alignment horizontal="center" vertical="top"/>
      <protection hidden="1"/>
    </xf>
    <xf numFmtId="0" fontId="35" fillId="35" borderId="17" xfId="0" applyFont="1" applyFill="1" applyBorder="1" applyAlignment="1" applyProtection="1">
      <alignment horizontal="center" vertical="top"/>
      <protection hidden="1"/>
    </xf>
    <xf numFmtId="0" fontId="32" fillId="0" borderId="37" xfId="0" applyFont="1" applyFill="1" applyBorder="1" applyAlignment="1" applyProtection="1">
      <alignment horizontal="center" vertical="center"/>
      <protection hidden="1"/>
    </xf>
    <xf numFmtId="0" fontId="4" fillId="0" borderId="37" xfId="0" applyFont="1" applyBorder="1" applyAlignment="1" applyProtection="1" quotePrefix="1">
      <alignment horizontal="center"/>
      <protection hidden="1"/>
    </xf>
    <xf numFmtId="0" fontId="31" fillId="0" borderId="40" xfId="0" applyFont="1" applyBorder="1" applyAlignment="1" applyProtection="1">
      <alignment horizontal="center"/>
      <protection hidden="1"/>
    </xf>
    <xf numFmtId="0" fontId="31" fillId="0" borderId="30" xfId="0" applyFont="1" applyBorder="1" applyAlignment="1" applyProtection="1">
      <alignment horizontal="center"/>
      <protection hidden="1"/>
    </xf>
    <xf numFmtId="0" fontId="19" fillId="37" borderId="10" xfId="0" applyFont="1" applyFill="1" applyBorder="1" applyAlignment="1" applyProtection="1" quotePrefix="1">
      <alignment horizontal="right" vertical="center"/>
      <protection hidden="1"/>
    </xf>
    <xf numFmtId="0" fontId="19" fillId="37" borderId="0" xfId="0" applyFont="1" applyFill="1" applyBorder="1" applyAlignment="1" applyProtection="1">
      <alignment horizontal="right" vertical="center"/>
      <protection hidden="1"/>
    </xf>
    <xf numFmtId="0" fontId="19" fillId="37" borderId="11" xfId="0" applyFont="1" applyFill="1" applyBorder="1" applyAlignment="1" applyProtection="1">
      <alignment horizontal="right" vertical="center"/>
      <protection hidden="1"/>
    </xf>
    <xf numFmtId="0" fontId="4" fillId="34" borderId="25" xfId="0" applyFont="1" applyFill="1" applyBorder="1" applyAlignment="1" applyProtection="1" quotePrefix="1">
      <alignment horizontal="left" vertical="center"/>
      <protection hidden="1"/>
    </xf>
    <xf numFmtId="0" fontId="0" fillId="34" borderId="25" xfId="0" applyFont="1" applyFill="1" applyBorder="1" applyAlignment="1">
      <alignment horizontal="left"/>
    </xf>
    <xf numFmtId="0" fontId="0" fillId="34" borderId="27" xfId="0" applyFont="1" applyFill="1" applyBorder="1" applyAlignment="1">
      <alignment horizontal="left"/>
    </xf>
    <xf numFmtId="0" fontId="0" fillId="40" borderId="34" xfId="0" applyFill="1" applyBorder="1" applyAlignment="1" applyProtection="1">
      <alignment/>
      <protection hidden="1"/>
    </xf>
    <xf numFmtId="0" fontId="13" fillId="40" borderId="34" xfId="0" applyFont="1" applyFill="1" applyBorder="1" applyAlignment="1" applyProtection="1">
      <alignment horizontal="center" vertical="center" wrapText="1"/>
      <protection hidden="1"/>
    </xf>
    <xf numFmtId="0" fontId="0" fillId="0" borderId="34" xfId="0" applyBorder="1" applyAlignment="1">
      <alignment horizontal="center" vertical="center" wrapText="1"/>
    </xf>
    <xf numFmtId="0" fontId="0" fillId="0" borderId="47" xfId="0" applyBorder="1" applyAlignment="1">
      <alignment horizontal="center" vertical="center" wrapText="1"/>
    </xf>
    <xf numFmtId="0" fontId="7" fillId="40" borderId="34" xfId="0" applyFont="1" applyFill="1" applyBorder="1" applyAlignment="1" applyProtection="1">
      <alignment horizontal="left"/>
      <protection hidden="1" locked="0"/>
    </xf>
    <xf numFmtId="0" fontId="0" fillId="0" borderId="0" xfId="0" applyBorder="1" applyAlignment="1" applyProtection="1">
      <alignment horizontal="left"/>
      <protection hidden="1"/>
    </xf>
    <xf numFmtId="0" fontId="0" fillId="0" borderId="0" xfId="0" applyAlignment="1">
      <alignment horizontal="left"/>
    </xf>
    <xf numFmtId="0" fontId="0" fillId="0" borderId="11" xfId="0" applyBorder="1" applyAlignment="1">
      <alignment horizontal="left"/>
    </xf>
    <xf numFmtId="0" fontId="27" fillId="0" borderId="0" xfId="0" applyFont="1" applyAlignment="1">
      <alignment horizontal="center" vertical="center" wrapText="1"/>
    </xf>
    <xf numFmtId="0" fontId="27" fillId="0" borderId="11" xfId="0" applyFont="1" applyBorder="1" applyAlignment="1">
      <alignment horizontal="center" vertical="center" wrapText="1"/>
    </xf>
    <xf numFmtId="0" fontId="35" fillId="0" borderId="20" xfId="0" applyFont="1" applyFill="1" applyBorder="1" applyAlignment="1" applyProtection="1">
      <alignment horizontal="center" vertical="center" wrapText="1"/>
      <protection hidden="1"/>
    </xf>
    <xf numFmtId="0" fontId="0" fillId="0" borderId="23"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2" fillId="34" borderId="25" xfId="0" applyFont="1" applyFill="1" applyBorder="1" applyAlignment="1" applyProtection="1">
      <alignment horizontal="left"/>
      <protection hidden="1"/>
    </xf>
    <xf numFmtId="0" fontId="2" fillId="34" borderId="27" xfId="0" applyFont="1" applyFill="1" applyBorder="1" applyAlignment="1" applyProtection="1">
      <alignment horizontal="left"/>
      <protection hidden="1"/>
    </xf>
    <xf numFmtId="0" fontId="8" fillId="35" borderId="20" xfId="0" applyFont="1" applyFill="1" applyBorder="1" applyAlignment="1" applyProtection="1">
      <alignment horizontal="left" vertical="top" wrapText="1" indent="1"/>
      <protection locked="0"/>
    </xf>
    <xf numFmtId="0" fontId="0" fillId="35" borderId="23" xfId="0" applyFont="1" applyFill="1" applyBorder="1" applyAlignment="1" applyProtection="1">
      <alignment horizontal="left" vertical="top" wrapText="1" indent="1"/>
      <protection locked="0"/>
    </xf>
    <xf numFmtId="0" fontId="0" fillId="35" borderId="17" xfId="0" applyFont="1" applyFill="1" applyBorder="1" applyAlignment="1" applyProtection="1">
      <alignment horizontal="left" vertical="top" wrapText="1" indent="1"/>
      <protection locked="0"/>
    </xf>
    <xf numFmtId="0" fontId="0" fillId="34" borderId="25" xfId="0" applyFont="1" applyFill="1" applyBorder="1" applyAlignment="1" applyProtection="1">
      <alignment horizontal="left" vertical="center"/>
      <protection hidden="1"/>
    </xf>
    <xf numFmtId="0" fontId="0" fillId="34" borderId="25" xfId="0" applyFont="1" applyFill="1" applyBorder="1" applyAlignment="1" applyProtection="1">
      <alignment horizontal="left"/>
      <protection hidden="1"/>
    </xf>
    <xf numFmtId="0" fontId="0" fillId="34" borderId="27" xfId="0" applyFont="1" applyFill="1" applyBorder="1" applyAlignment="1" applyProtection="1">
      <alignment horizontal="left"/>
      <protection hidden="1"/>
    </xf>
    <xf numFmtId="49" fontId="30" fillId="35" borderId="37" xfId="0" applyNumberFormat="1" applyFont="1" applyFill="1" applyBorder="1" applyAlignment="1" applyProtection="1">
      <alignment horizontal="center" vertical="center"/>
      <protection locked="0"/>
    </xf>
    <xf numFmtId="49" fontId="0" fillId="35" borderId="40" xfId="0" applyNumberFormat="1" applyFont="1" applyFill="1" applyBorder="1" applyAlignment="1" applyProtection="1">
      <alignment/>
      <protection locked="0"/>
    </xf>
    <xf numFmtId="49" fontId="0" fillId="35" borderId="30" xfId="0" applyNumberFormat="1" applyFont="1" applyFill="1" applyBorder="1" applyAlignment="1" applyProtection="1">
      <alignment/>
      <protection locked="0"/>
    </xf>
    <xf numFmtId="49" fontId="30" fillId="35" borderId="38" xfId="0" applyNumberFormat="1" applyFont="1" applyFill="1" applyBorder="1" applyAlignment="1" applyProtection="1">
      <alignment horizontal="center" vertical="center"/>
      <protection locked="0"/>
    </xf>
    <xf numFmtId="49" fontId="30" fillId="35" borderId="39" xfId="0" applyNumberFormat="1" applyFont="1" applyFill="1" applyBorder="1" applyAlignment="1" applyProtection="1">
      <alignment horizontal="center" vertical="center"/>
      <protection locked="0"/>
    </xf>
    <xf numFmtId="49" fontId="30" fillId="35" borderId="20" xfId="0" applyNumberFormat="1" applyFont="1" applyFill="1" applyBorder="1" applyAlignment="1" applyProtection="1">
      <alignment horizontal="center" vertical="center"/>
      <protection locked="0"/>
    </xf>
    <xf numFmtId="49" fontId="0" fillId="35" borderId="23" xfId="0" applyNumberFormat="1" applyFont="1" applyFill="1" applyBorder="1" applyAlignment="1" applyProtection="1">
      <alignment/>
      <protection locked="0"/>
    </xf>
    <xf numFmtId="49" fontId="0" fillId="35" borderId="17" xfId="0" applyNumberFormat="1" applyFont="1" applyFill="1" applyBorder="1" applyAlignment="1" applyProtection="1">
      <alignment/>
      <protection locked="0"/>
    </xf>
    <xf numFmtId="0" fontId="25" fillId="0" borderId="18" xfId="0" applyFont="1" applyBorder="1" applyAlignment="1" applyProtection="1" quotePrefix="1">
      <alignment horizontal="center" vertical="center" wrapText="1"/>
      <protection hidden="1"/>
    </xf>
    <xf numFmtId="0" fontId="0" fillId="0" borderId="32" xfId="0" applyBorder="1" applyAlignment="1">
      <alignment horizontal="center" vertical="center" wrapText="1"/>
    </xf>
    <xf numFmtId="0" fontId="0" fillId="0" borderId="19" xfId="0" applyBorder="1" applyAlignment="1">
      <alignment horizontal="center" vertical="center" wrapText="1"/>
    </xf>
    <xf numFmtId="0" fontId="0" fillId="0" borderId="22"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25" fillId="0" borderId="37" xfId="0" applyFont="1" applyBorder="1" applyAlignment="1" applyProtection="1" quotePrefix="1">
      <alignment horizontal="center" vertical="center"/>
      <protection hidden="1"/>
    </xf>
    <xf numFmtId="0" fontId="26" fillId="0" borderId="40" xfId="0" applyFont="1" applyBorder="1" applyAlignment="1" applyProtection="1">
      <alignment horizontal="center" vertical="center"/>
      <protection hidden="1"/>
    </xf>
    <xf numFmtId="0" fontId="23" fillId="0" borderId="40" xfId="0" applyFont="1" applyBorder="1" applyAlignment="1">
      <alignment/>
    </xf>
    <xf numFmtId="0" fontId="23" fillId="0" borderId="30" xfId="0" applyFont="1" applyBorder="1" applyAlignment="1">
      <alignment/>
    </xf>
    <xf numFmtId="0" fontId="0" fillId="0" borderId="0" xfId="0" applyBorder="1" applyAlignment="1">
      <alignment/>
    </xf>
    <xf numFmtId="0" fontId="0" fillId="34" borderId="34" xfId="0" applyFont="1" applyFill="1" applyBorder="1" applyAlignment="1">
      <alignment horizontal="left"/>
    </xf>
    <xf numFmtId="0" fontId="0" fillId="34" borderId="48" xfId="0" applyFont="1" applyFill="1" applyBorder="1" applyAlignment="1">
      <alignment horizontal="left"/>
    </xf>
    <xf numFmtId="49" fontId="8" fillId="35" borderId="23" xfId="0" applyNumberFormat="1" applyFont="1" applyFill="1" applyBorder="1" applyAlignment="1" applyProtection="1">
      <alignment horizontal="center" vertical="center"/>
      <protection locked="0"/>
    </xf>
    <xf numFmtId="49" fontId="8" fillId="35" borderId="17" xfId="0" applyNumberFormat="1" applyFont="1" applyFill="1" applyBorder="1" applyAlignment="1" applyProtection="1">
      <alignment horizontal="center" vertical="center"/>
      <protection locked="0"/>
    </xf>
    <xf numFmtId="2" fontId="4" fillId="34" borderId="25" xfId="0" applyNumberFormat="1" applyFont="1" applyFill="1" applyBorder="1" applyAlignment="1" applyProtection="1" quotePrefix="1">
      <alignment vertical="center"/>
      <protection hidden="1"/>
    </xf>
    <xf numFmtId="2" fontId="0" fillId="34" borderId="25" xfId="0" applyNumberFormat="1" applyFont="1" applyFill="1" applyBorder="1" applyAlignment="1" applyProtection="1">
      <alignment vertical="center"/>
      <protection hidden="1"/>
    </xf>
    <xf numFmtId="0" fontId="0" fillId="34" borderId="25" xfId="0" applyFont="1" applyFill="1" applyBorder="1" applyAlignment="1">
      <alignment vertical="center"/>
    </xf>
    <xf numFmtId="0" fontId="0" fillId="34" borderId="27" xfId="0" applyFont="1" applyFill="1" applyBorder="1" applyAlignment="1">
      <alignment vertical="center"/>
    </xf>
    <xf numFmtId="49" fontId="8" fillId="35" borderId="40" xfId="0" applyNumberFormat="1" applyFont="1" applyFill="1" applyBorder="1" applyAlignment="1" applyProtection="1">
      <alignment horizontal="left" vertical="center" indent="1"/>
      <protection locked="0"/>
    </xf>
    <xf numFmtId="49" fontId="0" fillId="35" borderId="40" xfId="0" applyNumberFormat="1" applyFont="1" applyFill="1" applyBorder="1" applyAlignment="1" applyProtection="1">
      <alignment horizontal="left" vertical="center" indent="1"/>
      <protection locked="0"/>
    </xf>
    <xf numFmtId="49" fontId="0" fillId="35" borderId="30" xfId="0" applyNumberFormat="1" applyFont="1" applyFill="1" applyBorder="1" applyAlignment="1" applyProtection="1">
      <alignment horizontal="left" vertical="center" indent="1"/>
      <protection locked="0"/>
    </xf>
    <xf numFmtId="0" fontId="2" fillId="0" borderId="0" xfId="0" applyFont="1" applyBorder="1" applyAlignment="1" applyProtection="1">
      <alignment/>
      <protection hidden="1"/>
    </xf>
    <xf numFmtId="0" fontId="4" fillId="34" borderId="25" xfId="0" applyFont="1" applyFill="1" applyBorder="1" applyAlignment="1" applyProtection="1">
      <alignment horizontal="left" vertical="center"/>
      <protection hidden="1"/>
    </xf>
    <xf numFmtId="0" fontId="2" fillId="37" borderId="10" xfId="0" applyFont="1" applyFill="1" applyBorder="1" applyAlignment="1" applyProtection="1">
      <alignment/>
      <protection hidden="1"/>
    </xf>
    <xf numFmtId="0" fontId="2" fillId="37" borderId="0" xfId="0" applyFont="1" applyFill="1" applyBorder="1" applyAlignment="1" applyProtection="1">
      <alignment/>
      <protection hidden="1"/>
    </xf>
    <xf numFmtId="0" fontId="2" fillId="37" borderId="11" xfId="0" applyFont="1" applyFill="1" applyBorder="1" applyAlignment="1" applyProtection="1">
      <alignment/>
      <protection hidden="1"/>
    </xf>
    <xf numFmtId="0" fontId="4" fillId="34" borderId="40" xfId="0" applyFont="1" applyFill="1" applyBorder="1" applyAlignment="1" applyProtection="1" quotePrefix="1">
      <alignment horizontal="left" vertical="center"/>
      <protection hidden="1"/>
    </xf>
    <xf numFmtId="0" fontId="0" fillId="34" borderId="40" xfId="0" applyFont="1" applyFill="1" applyBorder="1" applyAlignment="1">
      <alignment horizontal="left" vertical="center"/>
    </xf>
    <xf numFmtId="0" fontId="0" fillId="34" borderId="30" xfId="0" applyFont="1" applyFill="1" applyBorder="1" applyAlignment="1">
      <alignment horizontal="left" vertical="center"/>
    </xf>
    <xf numFmtId="0" fontId="4" fillId="0" borderId="49" xfId="0" applyFont="1" applyFill="1" applyBorder="1" applyAlignment="1" applyProtection="1">
      <alignment horizontal="center" vertical="center"/>
      <protection hidden="1"/>
    </xf>
    <xf numFmtId="0" fontId="0" fillId="0" borderId="50" xfId="0" applyFont="1" applyBorder="1" applyAlignment="1">
      <alignment/>
    </xf>
    <xf numFmtId="0" fontId="0" fillId="0" borderId="51" xfId="0" applyFont="1" applyBorder="1" applyAlignment="1">
      <alignment/>
    </xf>
    <xf numFmtId="0" fontId="8" fillId="35" borderId="37" xfId="0" applyFont="1" applyFill="1" applyBorder="1" applyAlignment="1" applyProtection="1">
      <alignment horizontal="left" vertical="center" indent="1"/>
      <protection locked="0"/>
    </xf>
    <xf numFmtId="0" fontId="7" fillId="35" borderId="40" xfId="0" applyFont="1" applyFill="1" applyBorder="1" applyAlignment="1" applyProtection="1">
      <alignment horizontal="left" vertical="center" indent="1"/>
      <protection locked="0"/>
    </xf>
    <xf numFmtId="0" fontId="7" fillId="35" borderId="30" xfId="0" applyFont="1" applyFill="1" applyBorder="1" applyAlignment="1" applyProtection="1">
      <alignment horizontal="left" vertical="center" indent="1"/>
      <protection locked="0"/>
    </xf>
    <xf numFmtId="0" fontId="2" fillId="0" borderId="0" xfId="0" applyFont="1" applyAlignment="1" applyProtection="1">
      <alignment/>
      <protection hidden="1"/>
    </xf>
    <xf numFmtId="0" fontId="0" fillId="0" borderId="10" xfId="0" applyBorder="1" applyAlignment="1">
      <alignment/>
    </xf>
    <xf numFmtId="0" fontId="28" fillId="0" borderId="0" xfId="0" applyFont="1" applyFill="1" applyBorder="1" applyAlignment="1" applyProtection="1">
      <alignment horizontal="left" vertical="center"/>
      <protection hidden="1"/>
    </xf>
    <xf numFmtId="0" fontId="29" fillId="0" borderId="0" xfId="0" applyFont="1" applyBorder="1" applyAlignment="1">
      <alignment horizontal="left"/>
    </xf>
    <xf numFmtId="0" fontId="8" fillId="35" borderId="52" xfId="0" applyFont="1" applyFill="1" applyBorder="1" applyAlignment="1" applyProtection="1">
      <alignment horizontal="left" vertical="center" indent="1"/>
      <protection locked="0"/>
    </xf>
    <xf numFmtId="0" fontId="7" fillId="35" borderId="12" xfId="0" applyFont="1" applyFill="1" applyBorder="1" applyAlignment="1" applyProtection="1">
      <alignment horizontal="left" vertical="center" indent="1"/>
      <protection locked="0"/>
    </xf>
    <xf numFmtId="0" fontId="7" fillId="35" borderId="53" xfId="0" applyFont="1" applyFill="1" applyBorder="1" applyAlignment="1" applyProtection="1">
      <alignment horizontal="left" vertical="center" indent="1"/>
      <protection locked="0"/>
    </xf>
    <xf numFmtId="0" fontId="4" fillId="34" borderId="26" xfId="0" applyFont="1" applyFill="1" applyBorder="1" applyAlignment="1" applyProtection="1" quotePrefix="1">
      <alignment horizontal="center"/>
      <protection hidden="1"/>
    </xf>
    <xf numFmtId="0" fontId="4" fillId="34" borderId="25" xfId="0" applyFont="1" applyFill="1" applyBorder="1" applyAlignment="1" applyProtection="1">
      <alignment horizontal="center"/>
      <protection hidden="1"/>
    </xf>
    <xf numFmtId="0" fontId="0" fillId="34" borderId="27" xfId="0" applyFont="1" applyFill="1" applyBorder="1" applyAlignment="1" applyProtection="1">
      <alignment horizontal="center"/>
      <protection hidden="1"/>
    </xf>
    <xf numFmtId="0" fontId="35" fillId="35" borderId="29" xfId="0" applyFont="1" applyFill="1" applyBorder="1" applyAlignment="1" applyProtection="1">
      <alignment horizontal="center" vertical="top"/>
      <protection hidden="1"/>
    </xf>
    <xf numFmtId="0" fontId="38" fillId="35" borderId="20" xfId="0" applyFont="1" applyFill="1" applyBorder="1" applyAlignment="1" applyProtection="1">
      <alignment horizontal="center" vertical="top"/>
      <protection hidden="1"/>
    </xf>
    <xf numFmtId="0" fontId="38" fillId="35" borderId="14" xfId="0" applyFont="1" applyFill="1" applyBorder="1" applyAlignment="1" applyProtection="1">
      <alignment vertical="top"/>
      <protection hidden="1"/>
    </xf>
    <xf numFmtId="0" fontId="38" fillId="35" borderId="37" xfId="0" applyFont="1" applyFill="1" applyBorder="1" applyAlignment="1" applyProtection="1">
      <alignment vertical="top"/>
      <protection hidden="1"/>
    </xf>
    <xf numFmtId="0" fontId="30" fillId="0" borderId="14" xfId="0" applyFont="1" applyFill="1" applyBorder="1" applyAlignment="1" applyProtection="1">
      <alignment horizontal="center" vertical="center"/>
      <protection hidden="1"/>
    </xf>
    <xf numFmtId="0" fontId="0" fillId="0" borderId="32" xfId="0" applyBorder="1" applyAlignment="1" applyProtection="1">
      <alignment horizontal="center" vertical="center" wrapText="1"/>
      <protection hidden="1"/>
    </xf>
    <xf numFmtId="0" fontId="0" fillId="0" borderId="19" xfId="0" applyBorder="1" applyAlignment="1" applyProtection="1">
      <alignment horizontal="center" vertical="center" wrapText="1"/>
      <protection hidden="1"/>
    </xf>
    <xf numFmtId="0" fontId="0" fillId="0" borderId="22" xfId="0"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0" fontId="0" fillId="0" borderId="20"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0" fillId="0" borderId="17" xfId="0" applyBorder="1" applyAlignment="1" applyProtection="1">
      <alignment horizontal="center" vertical="center" wrapText="1"/>
      <protection hidden="1"/>
    </xf>
    <xf numFmtId="49" fontId="30" fillId="35" borderId="37" xfId="0" applyNumberFormat="1" applyFont="1" applyFill="1" applyBorder="1" applyAlignment="1" applyProtection="1">
      <alignment horizontal="center" vertical="center"/>
      <protection hidden="1"/>
    </xf>
    <xf numFmtId="49" fontId="0" fillId="35" borderId="40" xfId="0" applyNumberFormat="1" applyFont="1" applyFill="1" applyBorder="1" applyAlignment="1" applyProtection="1">
      <alignment/>
      <protection hidden="1"/>
    </xf>
    <xf numFmtId="49" fontId="0" fillId="35" borderId="30" xfId="0" applyNumberFormat="1" applyFont="1" applyFill="1" applyBorder="1" applyAlignment="1" applyProtection="1">
      <alignment/>
      <protection hidden="1"/>
    </xf>
    <xf numFmtId="0" fontId="23" fillId="0" borderId="40" xfId="0" applyFont="1" applyBorder="1" applyAlignment="1" applyProtection="1">
      <alignment/>
      <protection hidden="1"/>
    </xf>
    <xf numFmtId="0" fontId="23" fillId="0" borderId="30" xfId="0" applyFont="1" applyBorder="1" applyAlignment="1" applyProtection="1">
      <alignment/>
      <protection hidden="1"/>
    </xf>
    <xf numFmtId="49" fontId="30" fillId="35" borderId="38" xfId="0" applyNumberFormat="1" applyFont="1" applyFill="1" applyBorder="1" applyAlignment="1" applyProtection="1">
      <alignment horizontal="center" vertical="center"/>
      <protection hidden="1"/>
    </xf>
    <xf numFmtId="49" fontId="30" fillId="35" borderId="39" xfId="0" applyNumberFormat="1" applyFont="1" applyFill="1" applyBorder="1" applyAlignment="1" applyProtection="1">
      <alignment horizontal="center" vertical="center"/>
      <protection hidden="1"/>
    </xf>
    <xf numFmtId="0" fontId="30" fillId="36" borderId="14" xfId="0" applyFont="1" applyFill="1" applyBorder="1" applyAlignment="1" applyProtection="1">
      <alignment horizontal="center" vertical="center"/>
      <protection hidden="1"/>
    </xf>
    <xf numFmtId="0" fontId="4" fillId="0" borderId="14" xfId="0" applyFont="1" applyFill="1" applyBorder="1" applyAlignment="1" applyProtection="1" quotePrefix="1">
      <alignment horizontal="center" vertical="center"/>
      <protection hidden="1"/>
    </xf>
    <xf numFmtId="0" fontId="0" fillId="0" borderId="14" xfId="0" applyFont="1" applyBorder="1" applyAlignment="1" applyProtection="1">
      <alignment horizontal="center" vertical="center"/>
      <protection hidden="1"/>
    </xf>
    <xf numFmtId="0" fontId="2" fillId="0" borderId="14" xfId="0" applyFont="1" applyBorder="1" applyAlignment="1" applyProtection="1">
      <alignment horizontal="center" vertical="center"/>
      <protection hidden="1"/>
    </xf>
    <xf numFmtId="0" fontId="2" fillId="0" borderId="14" xfId="0" applyFont="1" applyBorder="1" applyAlignment="1" applyProtection="1">
      <alignment horizontal="center" vertical="center"/>
      <protection hidden="1"/>
    </xf>
    <xf numFmtId="0" fontId="0" fillId="0" borderId="0" xfId="0" applyBorder="1" applyAlignment="1" applyProtection="1">
      <alignment/>
      <protection hidden="1"/>
    </xf>
    <xf numFmtId="0" fontId="4" fillId="34" borderId="54" xfId="0" applyFont="1" applyFill="1" applyBorder="1" applyAlignment="1" applyProtection="1">
      <alignment horizontal="left" vertical="center"/>
      <protection hidden="1"/>
    </xf>
    <xf numFmtId="0" fontId="8" fillId="41" borderId="29" xfId="0" applyFont="1" applyFill="1" applyBorder="1" applyAlignment="1" applyProtection="1">
      <alignment horizontal="center"/>
      <protection hidden="1"/>
    </xf>
    <xf numFmtId="0" fontId="0" fillId="0" borderId="0" xfId="0" applyAlignment="1" applyProtection="1">
      <alignment/>
      <protection hidden="1"/>
    </xf>
    <xf numFmtId="0" fontId="0" fillId="0" borderId="11" xfId="0" applyBorder="1" applyAlignment="1" applyProtection="1">
      <alignment/>
      <protection hidden="1"/>
    </xf>
    <xf numFmtId="0" fontId="4" fillId="0" borderId="14" xfId="0" applyFont="1" applyFill="1" applyBorder="1" applyAlignment="1" applyProtection="1">
      <alignment horizontal="center" vertical="center"/>
      <protection hidden="1"/>
    </xf>
    <xf numFmtId="0" fontId="0" fillId="0" borderId="0" xfId="0" applyFill="1" applyBorder="1" applyAlignment="1" applyProtection="1">
      <alignment/>
      <protection hidden="1"/>
    </xf>
    <xf numFmtId="0" fontId="7" fillId="40" borderId="34" xfId="0" applyFont="1" applyFill="1" applyBorder="1" applyAlignment="1" applyProtection="1">
      <alignment horizontal="left"/>
      <protection hidden="1"/>
    </xf>
    <xf numFmtId="0" fontId="0" fillId="0" borderId="0" xfId="0" applyAlignment="1" applyProtection="1">
      <alignment horizontal="left"/>
      <protection hidden="1"/>
    </xf>
    <xf numFmtId="0" fontId="0" fillId="0" borderId="11" xfId="0" applyBorder="1" applyAlignment="1" applyProtection="1">
      <alignment horizontal="left"/>
      <protection hidden="1"/>
    </xf>
    <xf numFmtId="0" fontId="27" fillId="0" borderId="0" xfId="0" applyFont="1" applyAlignment="1" applyProtection="1">
      <alignment horizontal="center" vertical="center" wrapText="1"/>
      <protection hidden="1"/>
    </xf>
    <xf numFmtId="0" fontId="27" fillId="0" borderId="11" xfId="0" applyFont="1" applyBorder="1" applyAlignment="1" applyProtection="1">
      <alignment horizontal="center" vertical="center" wrapText="1"/>
      <protection hidden="1"/>
    </xf>
    <xf numFmtId="0" fontId="8" fillId="35" borderId="29" xfId="0" applyFont="1" applyFill="1" applyBorder="1" applyAlignment="1" applyProtection="1">
      <alignment horizontal="left" vertical="top" wrapText="1" indent="1"/>
      <protection hidden="1"/>
    </xf>
    <xf numFmtId="0" fontId="0" fillId="35" borderId="29" xfId="0" applyFont="1" applyFill="1" applyBorder="1" applyAlignment="1" applyProtection="1">
      <alignment horizontal="left" vertical="top" wrapText="1" indent="1"/>
      <protection hidden="1"/>
    </xf>
    <xf numFmtId="0" fontId="10" fillId="0" borderId="30" xfId="0" applyFont="1" applyFill="1" applyBorder="1" applyAlignment="1" applyProtection="1" quotePrefix="1">
      <alignment horizontal="center" vertical="center" wrapText="1"/>
      <protection hidden="1"/>
    </xf>
    <xf numFmtId="0" fontId="0" fillId="0" borderId="29" xfId="0" applyBorder="1" applyAlignment="1" applyProtection="1">
      <alignment/>
      <protection hidden="1"/>
    </xf>
    <xf numFmtId="0" fontId="0" fillId="0" borderId="30" xfId="0" applyBorder="1" applyAlignment="1" applyProtection="1">
      <alignment/>
      <protection hidden="1"/>
    </xf>
    <xf numFmtId="0" fontId="0" fillId="0" borderId="14" xfId="0" applyBorder="1" applyAlignment="1" applyProtection="1">
      <alignment/>
      <protection hidden="1"/>
    </xf>
    <xf numFmtId="0" fontId="35" fillId="41" borderId="18" xfId="0" applyFont="1" applyFill="1" applyBorder="1" applyAlignment="1" applyProtection="1">
      <alignment horizontal="center" vertical="top"/>
      <protection hidden="1"/>
    </xf>
    <xf numFmtId="0" fontId="35" fillId="41" borderId="19" xfId="0" applyFont="1" applyFill="1" applyBorder="1" applyAlignment="1" applyProtection="1">
      <alignment horizontal="center" vertical="top"/>
      <protection hidden="1"/>
    </xf>
    <xf numFmtId="0" fontId="0" fillId="0" borderId="14" xfId="0" applyFont="1" applyBorder="1" applyAlignment="1" applyProtection="1">
      <alignment/>
      <protection hidden="1"/>
    </xf>
    <xf numFmtId="0" fontId="2" fillId="0" borderId="14" xfId="0" applyFont="1" applyBorder="1" applyAlignment="1" applyProtection="1" quotePrefix="1">
      <alignment horizontal="center" vertical="center"/>
      <protection hidden="1"/>
    </xf>
    <xf numFmtId="0" fontId="0" fillId="0" borderId="14" xfId="0" applyFont="1" applyBorder="1" applyAlignment="1" applyProtection="1">
      <alignment vertical="center"/>
      <protection hidden="1"/>
    </xf>
    <xf numFmtId="0" fontId="32" fillId="0" borderId="0" xfId="0" applyFont="1" applyBorder="1" applyAlignment="1" applyProtection="1">
      <alignment horizontal="center"/>
      <protection hidden="1"/>
    </xf>
    <xf numFmtId="0" fontId="37" fillId="0" borderId="0" xfId="0" applyFont="1" applyBorder="1" applyAlignment="1" applyProtection="1">
      <alignment horizontal="center"/>
      <protection hidden="1"/>
    </xf>
    <xf numFmtId="0" fontId="4" fillId="0" borderId="55" xfId="0" applyFont="1" applyBorder="1" applyAlignment="1" applyProtection="1" quotePrefix="1">
      <alignment horizontal="center"/>
      <protection hidden="1"/>
    </xf>
    <xf numFmtId="0" fontId="31" fillId="0" borderId="23" xfId="0" applyFont="1" applyBorder="1" applyAlignment="1" applyProtection="1">
      <alignment horizontal="center"/>
      <protection hidden="1"/>
    </xf>
    <xf numFmtId="0" fontId="31" fillId="0" borderId="56" xfId="0" applyFont="1" applyBorder="1" applyAlignment="1" applyProtection="1">
      <alignment horizontal="center"/>
      <protection hidden="1"/>
    </xf>
    <xf numFmtId="0" fontId="4" fillId="34" borderId="57" xfId="0" applyFont="1" applyFill="1" applyBorder="1" applyAlignment="1" applyProtection="1" quotePrefix="1">
      <alignment horizontal="left" vertical="center"/>
      <protection hidden="1"/>
    </xf>
    <xf numFmtId="0" fontId="0" fillId="34" borderId="58" xfId="0" applyFont="1" applyFill="1" applyBorder="1" applyAlignment="1" applyProtection="1">
      <alignment horizontal="left"/>
      <protection hidden="1"/>
    </xf>
    <xf numFmtId="0" fontId="0" fillId="34" borderId="59" xfId="0" applyFont="1" applyFill="1" applyBorder="1" applyAlignment="1" applyProtection="1">
      <alignment horizontal="left"/>
      <protection hidden="1"/>
    </xf>
    <xf numFmtId="0" fontId="0" fillId="0" borderId="34" xfId="0" applyBorder="1" applyAlignment="1" applyProtection="1">
      <alignment horizontal="center" vertical="center" wrapText="1"/>
      <protection hidden="1"/>
    </xf>
    <xf numFmtId="0" fontId="0" fillId="0" borderId="47" xfId="0" applyBorder="1" applyAlignment="1" applyProtection="1">
      <alignment horizontal="center" vertical="center" wrapText="1"/>
      <protection hidden="1"/>
    </xf>
    <xf numFmtId="0" fontId="4" fillId="34" borderId="58" xfId="0" applyFont="1" applyFill="1" applyBorder="1" applyAlignment="1" applyProtection="1" quotePrefix="1">
      <alignment horizontal="left" vertical="center"/>
      <protection hidden="1"/>
    </xf>
    <xf numFmtId="0" fontId="0" fillId="34" borderId="58" xfId="0" applyFont="1" applyFill="1" applyBorder="1" applyAlignment="1" applyProtection="1">
      <alignment horizontal="left" vertical="center"/>
      <protection hidden="1"/>
    </xf>
    <xf numFmtId="0" fontId="4" fillId="34" borderId="58" xfId="0" applyFont="1" applyFill="1" applyBorder="1" applyAlignment="1" applyProtection="1">
      <alignment horizontal="left" vertical="center"/>
      <protection hidden="1"/>
    </xf>
    <xf numFmtId="0" fontId="0" fillId="0" borderId="41" xfId="0" applyFont="1" applyBorder="1" applyAlignment="1" applyProtection="1">
      <alignment/>
      <protection hidden="1"/>
    </xf>
    <xf numFmtId="0" fontId="0" fillId="0" borderId="39" xfId="0" applyFont="1" applyBorder="1" applyAlignment="1" applyProtection="1">
      <alignment/>
      <protection hidden="1"/>
    </xf>
    <xf numFmtId="0" fontId="0" fillId="0" borderId="23" xfId="0" applyFont="1" applyFill="1" applyBorder="1" applyAlignment="1" applyProtection="1">
      <alignment horizontal="center" vertical="center" wrapText="1"/>
      <protection hidden="1"/>
    </xf>
    <xf numFmtId="0" fontId="0" fillId="0" borderId="17" xfId="0" applyFont="1" applyFill="1" applyBorder="1" applyAlignment="1" applyProtection="1">
      <alignment horizontal="center" vertical="center" wrapText="1"/>
      <protection hidden="1"/>
    </xf>
    <xf numFmtId="0" fontId="2" fillId="35" borderId="29" xfId="0" applyFont="1" applyFill="1" applyBorder="1" applyAlignment="1" applyProtection="1">
      <alignment horizontal="center" vertical="top"/>
      <protection hidden="1"/>
    </xf>
    <xf numFmtId="0" fontId="0" fillId="35" borderId="14" xfId="0" applyFont="1" applyFill="1" applyBorder="1" applyAlignment="1" applyProtection="1">
      <alignment vertical="top"/>
      <protection hidden="1"/>
    </xf>
    <xf numFmtId="0" fontId="2" fillId="35" borderId="37" xfId="0" applyFont="1" applyFill="1" applyBorder="1" applyAlignment="1" applyProtection="1">
      <alignment horizontal="left" vertical="center" indent="1"/>
      <protection hidden="1"/>
    </xf>
    <xf numFmtId="0" fontId="0" fillId="35" borderId="40" xfId="0" applyFont="1" applyFill="1" applyBorder="1" applyAlignment="1" applyProtection="1">
      <alignment horizontal="left" vertical="center" indent="1"/>
      <protection hidden="1"/>
    </xf>
    <xf numFmtId="0" fontId="0" fillId="35" borderId="30" xfId="0" applyFont="1" applyFill="1" applyBorder="1" applyAlignment="1" applyProtection="1">
      <alignment horizontal="left" vertical="center" indent="1"/>
      <protection hidden="1"/>
    </xf>
    <xf numFmtId="0" fontId="2" fillId="35" borderId="30" xfId="0" applyFont="1" applyFill="1" applyBorder="1" applyAlignment="1" applyProtection="1">
      <alignment horizontal="center" vertical="center"/>
      <protection hidden="1"/>
    </xf>
    <xf numFmtId="0" fontId="2" fillId="35" borderId="14" xfId="0" applyFont="1" applyFill="1" applyBorder="1" applyAlignment="1" applyProtection="1">
      <alignment horizontal="center" vertical="center"/>
      <protection hidden="1"/>
    </xf>
    <xf numFmtId="0" fontId="0" fillId="34" borderId="25" xfId="0" applyFont="1" applyFill="1" applyBorder="1" applyAlignment="1" applyProtection="1">
      <alignment vertical="center"/>
      <protection hidden="1"/>
    </xf>
    <xf numFmtId="0" fontId="0" fillId="34" borderId="27" xfId="0" applyFont="1" applyFill="1" applyBorder="1" applyAlignment="1" applyProtection="1">
      <alignment vertical="center"/>
      <protection hidden="1"/>
    </xf>
    <xf numFmtId="0" fontId="2" fillId="35" borderId="20" xfId="0" applyFont="1" applyFill="1" applyBorder="1" applyAlignment="1" applyProtection="1">
      <alignment horizontal="left" vertical="top" wrapText="1" indent="1"/>
      <protection hidden="1"/>
    </xf>
    <xf numFmtId="0" fontId="0" fillId="35" borderId="23" xfId="0" applyFont="1" applyFill="1" applyBorder="1" applyAlignment="1" applyProtection="1">
      <alignment horizontal="left" vertical="top" wrapText="1" indent="1"/>
      <protection hidden="1"/>
    </xf>
    <xf numFmtId="0" fontId="0" fillId="35" borderId="17" xfId="0" applyFont="1" applyFill="1" applyBorder="1" applyAlignment="1" applyProtection="1">
      <alignment horizontal="left" vertical="top" wrapText="1" indent="1"/>
      <protection hidden="1"/>
    </xf>
    <xf numFmtId="49" fontId="2" fillId="35" borderId="40" xfId="0" applyNumberFormat="1" applyFont="1" applyFill="1" applyBorder="1" applyAlignment="1" applyProtection="1">
      <alignment horizontal="left" vertical="center" indent="1"/>
      <protection hidden="1"/>
    </xf>
    <xf numFmtId="49" fontId="0" fillId="35" borderId="40" xfId="0" applyNumberFormat="1" applyFont="1" applyFill="1" applyBorder="1" applyAlignment="1" applyProtection="1">
      <alignment horizontal="left" vertical="center" indent="1"/>
      <protection hidden="1"/>
    </xf>
    <xf numFmtId="49" fontId="0" fillId="35" borderId="30" xfId="0" applyNumberFormat="1" applyFont="1" applyFill="1" applyBorder="1" applyAlignment="1" applyProtection="1">
      <alignment horizontal="left" vertical="center" indent="1"/>
      <protection hidden="1"/>
    </xf>
    <xf numFmtId="0" fontId="4" fillId="34" borderId="27" xfId="0" applyFont="1" applyFill="1" applyBorder="1" applyAlignment="1" applyProtection="1" quotePrefix="1">
      <alignment horizontal="left" vertical="center"/>
      <protection hidden="1"/>
    </xf>
    <xf numFmtId="0" fontId="0" fillId="0" borderId="10" xfId="0" applyBorder="1" applyAlignment="1" applyProtection="1">
      <alignment/>
      <protection hidden="1"/>
    </xf>
    <xf numFmtId="0" fontId="2" fillId="0" borderId="18" xfId="0" applyFont="1" applyBorder="1" applyAlignment="1" applyProtection="1">
      <alignment/>
      <protection hidden="1"/>
    </xf>
    <xf numFmtId="0" fontId="0" fillId="0" borderId="32" xfId="0" applyBorder="1" applyAlignment="1" applyProtection="1">
      <alignment/>
      <protection hidden="1"/>
    </xf>
    <xf numFmtId="0" fontId="0" fillId="0" borderId="40" xfId="0" applyBorder="1" applyAlignment="1" applyProtection="1">
      <alignment/>
      <protection hidden="1"/>
    </xf>
    <xf numFmtId="0" fontId="2" fillId="0" borderId="29" xfId="0" applyFont="1" applyBorder="1" applyAlignment="1" applyProtection="1">
      <alignment/>
      <protection hidden="1"/>
    </xf>
    <xf numFmtId="0" fontId="0" fillId="0" borderId="29" xfId="0" applyFont="1" applyBorder="1" applyAlignment="1" applyProtection="1">
      <alignment/>
      <protection hidden="1"/>
    </xf>
    <xf numFmtId="0" fontId="29" fillId="0" borderId="0" xfId="0" applyFont="1" applyBorder="1" applyAlignment="1" applyProtection="1">
      <alignment horizontal="left"/>
      <protection hidden="1"/>
    </xf>
    <xf numFmtId="0" fontId="2" fillId="35" borderId="20" xfId="0" applyFont="1" applyFill="1" applyBorder="1" applyAlignment="1" applyProtection="1">
      <alignment horizontal="left" vertical="center" indent="1"/>
      <protection hidden="1"/>
    </xf>
    <xf numFmtId="0" fontId="0" fillId="35" borderId="23" xfId="0" applyFont="1" applyFill="1" applyBorder="1" applyAlignment="1" applyProtection="1">
      <alignment horizontal="left" vertical="center" indent="1"/>
      <protection hidden="1"/>
    </xf>
    <xf numFmtId="0" fontId="0" fillId="35" borderId="17" xfId="0" applyFont="1" applyFill="1" applyBorder="1" applyAlignment="1" applyProtection="1">
      <alignment horizontal="left" vertical="center" indent="1"/>
      <protection hidden="1"/>
    </xf>
    <xf numFmtId="0" fontId="8" fillId="35" borderId="37" xfId="0" applyFont="1" applyFill="1" applyBorder="1" applyAlignment="1" applyProtection="1">
      <alignment horizontal="left" vertical="center" indent="1"/>
      <protection hidden="1"/>
    </xf>
    <xf numFmtId="0" fontId="7" fillId="35" borderId="40" xfId="0" applyFont="1" applyFill="1" applyBorder="1" applyAlignment="1" applyProtection="1">
      <alignment horizontal="left" vertical="center" indent="1"/>
      <protection hidden="1"/>
    </xf>
    <xf numFmtId="0" fontId="7" fillId="35" borderId="30" xfId="0" applyFont="1" applyFill="1" applyBorder="1" applyAlignment="1" applyProtection="1">
      <alignment horizontal="left" vertical="center" indent="1"/>
      <protection hidden="1"/>
    </xf>
    <xf numFmtId="0" fontId="2" fillId="37" borderId="10" xfId="0" applyFont="1" applyFill="1" applyBorder="1" applyAlignment="1" applyProtection="1">
      <alignment/>
      <protection hidden="1"/>
    </xf>
    <xf numFmtId="0" fontId="2" fillId="37" borderId="0" xfId="0" applyFont="1" applyFill="1" applyBorder="1" applyAlignment="1" applyProtection="1">
      <alignment/>
      <protection hidden="1"/>
    </xf>
    <xf numFmtId="0" fontId="2" fillId="37" borderId="11" xfId="0" applyFont="1" applyFill="1" applyBorder="1" applyAlignment="1" applyProtection="1">
      <alignment/>
      <protection hidden="1"/>
    </xf>
    <xf numFmtId="0" fontId="2" fillId="35" borderId="29" xfId="0" applyFont="1" applyFill="1" applyBorder="1" applyAlignment="1" applyProtection="1">
      <alignment horizontal="left" vertical="center" indent="1"/>
      <protection hidden="1"/>
    </xf>
    <xf numFmtId="0" fontId="0" fillId="35" borderId="29" xfId="0" applyFont="1" applyFill="1" applyBorder="1" applyAlignment="1" applyProtection="1">
      <alignment horizontal="left" vertical="center" indent="1"/>
      <protection hidden="1"/>
    </xf>
    <xf numFmtId="0" fontId="2" fillId="35" borderId="14" xfId="0" applyFont="1" applyFill="1" applyBorder="1" applyAlignment="1" applyProtection="1">
      <alignment horizontal="left" vertical="center" indent="1"/>
      <protection hidden="1"/>
    </xf>
    <xf numFmtId="0" fontId="0" fillId="35" borderId="14" xfId="0" applyFont="1" applyFill="1" applyBorder="1" applyAlignment="1" applyProtection="1">
      <alignment horizontal="left" vertical="center" indent="1"/>
      <protection hidden="1"/>
    </xf>
    <xf numFmtId="0" fontId="2" fillId="35" borderId="29" xfId="0" applyFont="1" applyFill="1" applyBorder="1" applyAlignment="1" applyProtection="1">
      <alignment horizontal="left" vertical="top" wrapText="1" indent="1"/>
      <protection hidden="1"/>
    </xf>
    <xf numFmtId="0" fontId="0" fillId="35" borderId="29" xfId="0" applyFont="1" applyFill="1" applyBorder="1" applyAlignment="1" applyProtection="1">
      <alignment horizontal="left" vertical="top" wrapText="1" indent="1"/>
      <protection hidden="1"/>
    </xf>
    <xf numFmtId="0" fontId="0" fillId="34" borderId="27" xfId="0" applyFont="1" applyFill="1" applyBorder="1" applyAlignment="1" applyProtection="1">
      <alignment horizontal="left" vertical="center"/>
      <protection hidden="1"/>
    </xf>
    <xf numFmtId="0" fontId="2" fillId="35" borderId="40" xfId="0"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20" xfId="0" applyBorder="1" applyAlignment="1" applyProtection="1">
      <alignment/>
      <protection hidden="1"/>
    </xf>
    <xf numFmtId="0" fontId="0" fillId="0" borderId="23" xfId="0" applyBorder="1" applyAlignment="1" applyProtection="1">
      <alignment/>
      <protection hidden="1"/>
    </xf>
    <xf numFmtId="0" fontId="0" fillId="0" borderId="17" xfId="0" applyBorder="1" applyAlignment="1" applyProtection="1">
      <alignment/>
      <protection hidden="1"/>
    </xf>
    <xf numFmtId="0" fontId="32" fillId="0" borderId="14" xfId="0" applyFont="1" applyBorder="1" applyAlignment="1" applyProtection="1">
      <alignment horizontal="center"/>
      <protection hidden="1"/>
    </xf>
    <xf numFmtId="0" fontId="37" fillId="0" borderId="14" xfId="0" applyFont="1" applyBorder="1" applyAlignment="1" applyProtection="1">
      <alignment horizontal="center"/>
      <protection hidden="1"/>
    </xf>
    <xf numFmtId="0" fontId="8" fillId="35" borderId="20" xfId="0" applyFont="1" applyFill="1" applyBorder="1" applyAlignment="1" applyProtection="1">
      <alignment horizontal="left" vertical="top" wrapText="1" indent="1"/>
      <protection hidden="1"/>
    </xf>
    <xf numFmtId="0" fontId="0" fillId="35" borderId="23" xfId="0" applyFont="1" applyFill="1" applyBorder="1" applyAlignment="1" applyProtection="1">
      <alignment horizontal="left" vertical="top" wrapText="1" indent="1"/>
      <protection hidden="1"/>
    </xf>
    <xf numFmtId="0" fontId="0" fillId="35" borderId="17" xfId="0" applyFont="1" applyFill="1" applyBorder="1" applyAlignment="1" applyProtection="1">
      <alignment horizontal="left" vertical="top" wrapText="1" indent="1"/>
      <protection hidden="1"/>
    </xf>
    <xf numFmtId="49" fontId="30" fillId="35" borderId="14" xfId="0" applyNumberFormat="1" applyFont="1" applyFill="1" applyBorder="1" applyAlignment="1" applyProtection="1">
      <alignment horizontal="center" vertical="center"/>
      <protection hidden="1"/>
    </xf>
    <xf numFmtId="0" fontId="0" fillId="35" borderId="29" xfId="0" applyFont="1" applyFill="1" applyBorder="1" applyAlignment="1" applyProtection="1">
      <alignment horizontal="center" vertical="top"/>
      <protection hidden="1"/>
    </xf>
    <xf numFmtId="49" fontId="0" fillId="35" borderId="14" xfId="0" applyNumberFormat="1" applyFont="1" applyFill="1" applyBorder="1" applyAlignment="1" applyProtection="1">
      <alignment/>
      <protection hidden="1"/>
    </xf>
    <xf numFmtId="0" fontId="25" fillId="0" borderId="14" xfId="0" applyFont="1" applyBorder="1" applyAlignment="1" applyProtection="1" quotePrefix="1">
      <alignment horizontal="center" vertical="center"/>
      <protection hidden="1"/>
    </xf>
    <xf numFmtId="0" fontId="26" fillId="0" borderId="14" xfId="0" applyFont="1" applyBorder="1" applyAlignment="1" applyProtection="1">
      <alignment horizontal="center" vertical="center"/>
      <protection hidden="1"/>
    </xf>
    <xf numFmtId="0" fontId="23" fillId="0" borderId="14" xfId="0" applyFont="1" applyBorder="1" applyAlignment="1" applyProtection="1">
      <alignment/>
      <protection hidden="1"/>
    </xf>
    <xf numFmtId="0" fontId="4" fillId="34" borderId="28" xfId="0" applyFont="1" applyFill="1" applyBorder="1" applyAlignment="1" applyProtection="1" quotePrefix="1">
      <alignment horizontal="left" vertical="center"/>
      <protection hidden="1"/>
    </xf>
    <xf numFmtId="0" fontId="0" fillId="34" borderId="28" xfId="0" applyFont="1" applyFill="1" applyBorder="1" applyAlignment="1" applyProtection="1">
      <alignment horizontal="left" vertical="center"/>
      <protection hidden="1"/>
    </xf>
    <xf numFmtId="0" fontId="0" fillId="34" borderId="28" xfId="0" applyFont="1" applyFill="1" applyBorder="1" applyAlignment="1" applyProtection="1">
      <alignment horizontal="left"/>
      <protection hidden="1"/>
    </xf>
    <xf numFmtId="0" fontId="25" fillId="0" borderId="14" xfId="0" applyFont="1" applyBorder="1" applyAlignment="1" applyProtection="1" quotePrefix="1">
      <alignment horizontal="center" vertical="center" wrapText="1"/>
      <protection hidden="1"/>
    </xf>
    <xf numFmtId="0" fontId="0" fillId="0" borderId="14" xfId="0" applyBorder="1" applyAlignment="1" applyProtection="1">
      <alignment horizontal="center" vertical="center" wrapText="1"/>
      <protection hidden="1"/>
    </xf>
    <xf numFmtId="0" fontId="2" fillId="0" borderId="26" xfId="0" applyFont="1" applyBorder="1" applyAlignment="1" applyProtection="1">
      <alignment/>
      <protection hidden="1"/>
    </xf>
    <xf numFmtId="0" fontId="0" fillId="0" borderId="25" xfId="0" applyBorder="1" applyAlignment="1" applyProtection="1">
      <alignment/>
      <protection hidden="1"/>
    </xf>
    <xf numFmtId="0" fontId="0" fillId="0" borderId="27" xfId="0" applyBorder="1" applyAlignment="1" applyProtection="1">
      <alignment/>
      <protection hidden="1"/>
    </xf>
    <xf numFmtId="0" fontId="2" fillId="0" borderId="22" xfId="0" applyFont="1" applyBorder="1" applyAlignment="1" applyProtection="1">
      <alignment/>
      <protection hidden="1"/>
    </xf>
    <xf numFmtId="0" fontId="10" fillId="0" borderId="32" xfId="0" applyFont="1" applyFill="1" applyBorder="1" applyAlignment="1" applyProtection="1" quotePrefix="1">
      <alignment horizontal="center" vertical="center" wrapText="1"/>
      <protection hidden="1"/>
    </xf>
    <xf numFmtId="0" fontId="10" fillId="0" borderId="20" xfId="0" applyFont="1" applyFill="1" applyBorder="1" applyAlignment="1" applyProtection="1" quotePrefix="1">
      <alignment horizontal="center" vertical="center" wrapText="1"/>
      <protection hidden="1"/>
    </xf>
    <xf numFmtId="0" fontId="10" fillId="0" borderId="23" xfId="0" applyFont="1" applyFill="1" applyBorder="1" applyAlignment="1" applyProtection="1" quotePrefix="1">
      <alignment horizontal="center" vertical="center" wrapText="1"/>
      <protection hidden="1"/>
    </xf>
    <xf numFmtId="0" fontId="10" fillId="0" borderId="17" xfId="0" applyFont="1" applyFill="1" applyBorder="1" applyAlignment="1" applyProtection="1" quotePrefix="1">
      <alignment horizontal="center" vertical="center" wrapText="1"/>
      <protection hidden="1"/>
    </xf>
    <xf numFmtId="8" fontId="33" fillId="0" borderId="29" xfId="0" applyNumberFormat="1" applyFont="1" applyFill="1" applyBorder="1" applyAlignment="1" applyProtection="1">
      <alignment horizontal="center" vertical="center"/>
      <protection hidden="1"/>
    </xf>
    <xf numFmtId="8" fontId="33" fillId="0" borderId="14" xfId="0" applyNumberFormat="1" applyFont="1" applyBorder="1" applyAlignment="1" applyProtection="1">
      <alignment horizontal="center" vertical="center"/>
      <protection hidden="1"/>
    </xf>
    <xf numFmtId="0" fontId="4" fillId="34" borderId="26" xfId="0" applyFont="1" applyFill="1" applyBorder="1" applyAlignment="1" applyProtection="1">
      <alignment horizontal="left" vertical="center"/>
      <protection hidden="1"/>
    </xf>
    <xf numFmtId="0" fontId="5" fillId="0" borderId="22" xfId="0" applyFont="1" applyBorder="1" applyAlignment="1" applyProtection="1">
      <alignment/>
      <protection hidden="1"/>
    </xf>
    <xf numFmtId="0" fontId="4" fillId="0" borderId="29" xfId="0" applyFont="1" applyFill="1" applyBorder="1" applyAlignment="1" applyProtection="1">
      <alignment horizontal="center" vertical="center"/>
      <protection hidden="1"/>
    </xf>
    <xf numFmtId="0" fontId="0" fillId="0" borderId="29" xfId="0" applyFont="1" applyBorder="1" applyAlignment="1" applyProtection="1">
      <alignment horizontal="center" vertical="center"/>
      <protection hidden="1"/>
    </xf>
    <xf numFmtId="0" fontId="4" fillId="0" borderId="20" xfId="0" applyFont="1" applyBorder="1" applyAlignment="1" applyProtection="1" quotePrefix="1">
      <alignment horizontal="center"/>
      <protection hidden="1"/>
    </xf>
    <xf numFmtId="0" fontId="31" fillId="0" borderId="17" xfId="0" applyFont="1" applyBorder="1" applyAlignment="1" applyProtection="1">
      <alignment horizontal="center"/>
      <protection hidden="1"/>
    </xf>
    <xf numFmtId="0" fontId="19" fillId="37" borderId="22" xfId="0" applyFont="1" applyFill="1" applyBorder="1" applyAlignment="1" applyProtection="1" quotePrefix="1">
      <alignment horizontal="right" vertical="center"/>
      <protection hidden="1"/>
    </xf>
    <xf numFmtId="0" fontId="19" fillId="37" borderId="21" xfId="0" applyFont="1" applyFill="1" applyBorder="1" applyAlignment="1" applyProtection="1">
      <alignment horizontal="right" vertical="center"/>
      <protection hidden="1"/>
    </xf>
    <xf numFmtId="0" fontId="0" fillId="0" borderId="35" xfId="0" applyBorder="1" applyAlignment="1" applyProtection="1">
      <alignment horizontal="center" vertical="center" wrapText="1"/>
      <protection hidden="1"/>
    </xf>
    <xf numFmtId="0" fontId="0" fillId="0" borderId="21" xfId="0" applyBorder="1" applyAlignment="1" applyProtection="1">
      <alignment horizontal="left"/>
      <protection hidden="1"/>
    </xf>
    <xf numFmtId="0" fontId="27" fillId="0" borderId="0" xfId="0" applyFont="1" applyBorder="1" applyAlignment="1" applyProtection="1">
      <alignment horizontal="center" vertical="center" wrapText="1"/>
      <protection hidden="1"/>
    </xf>
    <xf numFmtId="0" fontId="27" fillId="0" borderId="21" xfId="0" applyFont="1" applyBorder="1" applyAlignment="1" applyProtection="1">
      <alignment horizontal="center" vertical="center" wrapText="1"/>
      <protection hidden="1"/>
    </xf>
    <xf numFmtId="0" fontId="35" fillId="0" borderId="29" xfId="0" applyFont="1" applyFill="1" applyBorder="1" applyAlignment="1" applyProtection="1">
      <alignment horizontal="center" vertical="center" wrapText="1"/>
      <protection hidden="1"/>
    </xf>
    <xf numFmtId="0" fontId="0" fillId="0" borderId="29" xfId="0" applyFont="1" applyFill="1" applyBorder="1" applyAlignment="1" applyProtection="1">
      <alignment horizontal="center" vertical="center" wrapText="1"/>
      <protection hidden="1"/>
    </xf>
    <xf numFmtId="0" fontId="4" fillId="34" borderId="26" xfId="0" applyFont="1" applyFill="1" applyBorder="1" applyAlignment="1" applyProtection="1" quotePrefix="1">
      <alignment horizontal="left" vertical="center"/>
      <protection hidden="1"/>
    </xf>
    <xf numFmtId="0" fontId="4" fillId="0" borderId="29" xfId="0" applyFont="1" applyFill="1" applyBorder="1" applyAlignment="1" applyProtection="1" quotePrefix="1">
      <alignment horizontal="center" vertical="center"/>
      <protection hidden="1"/>
    </xf>
    <xf numFmtId="2" fontId="4" fillId="34" borderId="57" xfId="0" applyNumberFormat="1" applyFont="1" applyFill="1" applyBorder="1" applyAlignment="1" applyProtection="1" quotePrefix="1">
      <alignment vertical="center"/>
      <protection hidden="1"/>
    </xf>
    <xf numFmtId="2" fontId="0" fillId="34" borderId="58" xfId="0" applyNumberFormat="1" applyFont="1" applyFill="1" applyBorder="1" applyAlignment="1" applyProtection="1">
      <alignment vertical="center"/>
      <protection hidden="1"/>
    </xf>
    <xf numFmtId="0" fontId="0" fillId="34" borderId="58" xfId="0" applyFont="1" applyFill="1" applyBorder="1" applyAlignment="1" applyProtection="1">
      <alignment vertical="center"/>
      <protection hidden="1"/>
    </xf>
    <xf numFmtId="0" fontId="0" fillId="34" borderId="59" xfId="0" applyFont="1" applyFill="1" applyBorder="1" applyAlignment="1" applyProtection="1">
      <alignment vertical="center"/>
      <protection hidden="1"/>
    </xf>
    <xf numFmtId="49" fontId="2" fillId="35" borderId="60" xfId="0" applyNumberFormat="1" applyFont="1" applyFill="1" applyBorder="1" applyAlignment="1" applyProtection="1">
      <alignment horizontal="left" vertical="center" indent="1"/>
      <protection hidden="1"/>
    </xf>
    <xf numFmtId="49" fontId="0" fillId="35" borderId="60" xfId="0" applyNumberFormat="1" applyFont="1" applyFill="1" applyBorder="1" applyAlignment="1" applyProtection="1">
      <alignment horizontal="left" vertical="center" indent="1"/>
      <protection hidden="1"/>
    </xf>
    <xf numFmtId="49" fontId="0" fillId="35" borderId="61" xfId="0" applyNumberFormat="1" applyFont="1" applyFill="1" applyBorder="1" applyAlignment="1" applyProtection="1">
      <alignment horizontal="left" vertical="center" indent="1"/>
      <protection hidden="1"/>
    </xf>
    <xf numFmtId="0" fontId="4" fillId="34" borderId="57" xfId="0" applyFont="1" applyFill="1" applyBorder="1" applyAlignment="1" applyProtection="1">
      <alignment horizontal="left" vertical="center"/>
      <protection hidden="1"/>
    </xf>
    <xf numFmtId="0" fontId="31" fillId="34" borderId="58" xfId="0" applyFont="1" applyFill="1" applyBorder="1" applyAlignment="1" applyProtection="1">
      <alignment horizontal="left"/>
      <protection hidden="1"/>
    </xf>
    <xf numFmtId="0" fontId="31" fillId="34" borderId="59" xfId="0" applyFont="1" applyFill="1" applyBorder="1" applyAlignment="1" applyProtection="1">
      <alignment horizontal="left"/>
      <protection hidden="1"/>
    </xf>
    <xf numFmtId="0" fontId="2" fillId="0" borderId="32" xfId="0" applyFont="1" applyBorder="1" applyAlignment="1" applyProtection="1">
      <alignment/>
      <protection hidden="1"/>
    </xf>
    <xf numFmtId="0" fontId="2" fillId="0" borderId="19" xfId="0" applyFont="1" applyBorder="1" applyAlignment="1" applyProtection="1">
      <alignment/>
      <protection hidden="1"/>
    </xf>
    <xf numFmtId="0" fontId="0" fillId="0" borderId="22" xfId="0" applyBorder="1" applyAlignment="1" applyProtection="1">
      <alignment/>
      <protection hidden="1"/>
    </xf>
    <xf numFmtId="0" fontId="2" fillId="0" borderId="29" xfId="0" applyFont="1" applyBorder="1" applyAlignment="1" applyProtection="1">
      <alignment/>
      <protection hidden="1"/>
    </xf>
    <xf numFmtId="0" fontId="28" fillId="0" borderId="22" xfId="0" applyFont="1" applyFill="1" applyBorder="1" applyAlignment="1" applyProtection="1">
      <alignment horizontal="left" vertical="center"/>
      <protection hidden="1"/>
    </xf>
    <xf numFmtId="0" fontId="2" fillId="37" borderId="22" xfId="0" applyFont="1" applyFill="1" applyBorder="1" applyAlignment="1" applyProtection="1">
      <alignment/>
      <protection hidden="1"/>
    </xf>
    <xf numFmtId="0" fontId="2" fillId="37" borderId="21" xfId="0" applyFont="1" applyFill="1" applyBorder="1" applyAlignment="1" applyProtection="1">
      <alignment/>
      <protection hidden="1"/>
    </xf>
    <xf numFmtId="0" fontId="0" fillId="0" borderId="21" xfId="0" applyBorder="1" applyAlignment="1">
      <alignment/>
    </xf>
    <xf numFmtId="0" fontId="0" fillId="0" borderId="22"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47625</xdr:rowOff>
    </xdr:from>
    <xdr:to>
      <xdr:col>14</xdr:col>
      <xdr:colOff>9525</xdr:colOff>
      <xdr:row>2</xdr:row>
      <xdr:rowOff>47625</xdr:rowOff>
    </xdr:to>
    <xdr:sp>
      <xdr:nvSpPr>
        <xdr:cNvPr id="1" name="Line 1"/>
        <xdr:cNvSpPr>
          <a:spLocks/>
        </xdr:cNvSpPr>
      </xdr:nvSpPr>
      <xdr:spPr>
        <a:xfrm>
          <a:off x="9525" y="352425"/>
          <a:ext cx="70389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Q108"/>
  <sheetViews>
    <sheetView showGridLines="0" tabSelected="1" zoomScalePageLayoutView="0" workbookViewId="0" topLeftCell="A1">
      <selection activeCell="B16" sqref="B16:N16"/>
    </sheetView>
  </sheetViews>
  <sheetFormatPr defaultColWidth="0" defaultRowHeight="12.75" zeroHeight="1"/>
  <cols>
    <col min="1" max="1" width="2.57421875" style="1" customWidth="1"/>
    <col min="2" max="2" width="12.421875" style="1" customWidth="1"/>
    <col min="3" max="3" width="13.57421875" style="1" customWidth="1"/>
    <col min="4" max="4" width="12.7109375" style="1" customWidth="1"/>
    <col min="5" max="5" width="1.7109375" style="1" customWidth="1"/>
    <col min="6" max="6" width="3.7109375" style="1" customWidth="1"/>
    <col min="7" max="7" width="1.7109375" style="1" customWidth="1"/>
    <col min="8" max="8" width="3.28125" style="1" customWidth="1"/>
    <col min="9" max="9" width="4.8515625" style="1" customWidth="1"/>
    <col min="10" max="10" width="1.7109375" style="1" customWidth="1"/>
    <col min="11" max="11" width="2.140625" style="1" customWidth="1"/>
    <col min="12" max="12" width="29.28125" style="1" customWidth="1"/>
    <col min="13" max="13" width="0.9921875" style="1" customWidth="1"/>
    <col min="14" max="14" width="14.57421875" style="1" customWidth="1"/>
    <col min="15" max="16" width="0.2890625" style="1" customWidth="1"/>
    <col min="17" max="17" width="22.28125" style="1" hidden="1" customWidth="1"/>
    <col min="18" max="16384" width="0.2890625" style="1" hidden="1" customWidth="1"/>
  </cols>
  <sheetData>
    <row r="1" spans="1:17" ht="3" customHeight="1">
      <c r="A1" s="313" t="s">
        <v>88</v>
      </c>
      <c r="B1" s="313"/>
      <c r="C1" s="313"/>
      <c r="D1" s="313"/>
      <c r="E1" s="313"/>
      <c r="F1" s="313"/>
      <c r="G1" s="313"/>
      <c r="H1" s="313"/>
      <c r="I1" s="313"/>
      <c r="J1" s="313"/>
      <c r="K1" s="313"/>
      <c r="L1" s="313"/>
      <c r="M1" s="313"/>
      <c r="N1" s="313"/>
      <c r="O1" s="3"/>
      <c r="Q1" s="11">
        <v>6</v>
      </c>
    </row>
    <row r="2" spans="1:17" ht="21" customHeight="1">
      <c r="A2" s="315" t="str">
        <f>IF(Q1=0,"JCU Multi-Purpose Voucher - Click a Voucher Type in Section1 to Begin",CONCATENATE("JOHN CARROLL UNIVERSITY - ",CHOOSE($Q$1,"University Travel Reimbursement","Recruiting Travel Reimbursement","Visitor Travel Reimbursement","Travel Advance Request","Business Expense Reimbursement","Check Request","Multi Voucher Form")))</f>
        <v>JOHN CARROLL UNIVERSITY - Check Request</v>
      </c>
      <c r="B2" s="316"/>
      <c r="C2" s="316"/>
      <c r="D2" s="316"/>
      <c r="E2" s="316"/>
      <c r="F2" s="316"/>
      <c r="G2" s="316"/>
      <c r="H2" s="316"/>
      <c r="I2" s="316"/>
      <c r="J2" s="316"/>
      <c r="K2" s="316"/>
      <c r="L2" s="316"/>
      <c r="M2" s="316"/>
      <c r="N2" s="65">
        <f>+date1</f>
        <v>42566.59874270833</v>
      </c>
      <c r="O2" s="3"/>
      <c r="Q2" s="28"/>
    </row>
    <row r="3" spans="1:17" s="89" customFormat="1" ht="3.75" customHeight="1">
      <c r="A3" s="301"/>
      <c r="B3" s="302"/>
      <c r="C3" s="302"/>
      <c r="D3" s="302"/>
      <c r="E3" s="302"/>
      <c r="F3" s="302"/>
      <c r="G3" s="302"/>
      <c r="H3" s="302"/>
      <c r="I3" s="302"/>
      <c r="J3" s="302"/>
      <c r="K3" s="302"/>
      <c r="L3" s="302"/>
      <c r="M3" s="302"/>
      <c r="N3" s="303"/>
      <c r="O3" s="88"/>
      <c r="Q3" s="90"/>
    </row>
    <row r="4" spans="1:17" ht="9.75" customHeight="1">
      <c r="A4" s="211"/>
      <c r="B4" s="212"/>
      <c r="C4" s="212"/>
      <c r="D4" s="212"/>
      <c r="E4" s="212"/>
      <c r="F4" s="212"/>
      <c r="G4" s="212"/>
      <c r="H4" s="212"/>
      <c r="I4" s="212"/>
      <c r="J4" s="212"/>
      <c r="K4" s="212"/>
      <c r="L4" s="212"/>
      <c r="M4" s="212"/>
      <c r="N4" s="24"/>
      <c r="O4" s="3"/>
      <c r="Q4" s="28"/>
    </row>
    <row r="5" spans="1:17" ht="12" customHeight="1" thickBot="1">
      <c r="A5" s="314"/>
      <c r="B5" s="212"/>
      <c r="C5" s="212"/>
      <c r="D5" s="212"/>
      <c r="E5" s="212"/>
      <c r="F5" s="212"/>
      <c r="G5" s="212"/>
      <c r="H5" s="212"/>
      <c r="I5" s="212"/>
      <c r="J5" s="212"/>
      <c r="K5" s="212"/>
      <c r="L5" s="212"/>
      <c r="M5" s="212"/>
      <c r="N5" s="64" t="str">
        <f>+control1</f>
        <v>`</v>
      </c>
      <c r="O5" s="3"/>
      <c r="Q5" s="28"/>
    </row>
    <row r="6" spans="1:17" ht="15" customHeight="1" thickBot="1">
      <c r="A6" s="185" t="s">
        <v>13</v>
      </c>
      <c r="B6" s="304" t="s">
        <v>32</v>
      </c>
      <c r="C6" s="305"/>
      <c r="D6" s="305"/>
      <c r="E6" s="305"/>
      <c r="F6" s="306"/>
      <c r="G6" s="21"/>
      <c r="H6" s="184" t="s">
        <v>12</v>
      </c>
      <c r="I6" s="242" t="str">
        <f>IF(Q1=0,"","Make Check Payable to (name, address, city, state, zip):")</f>
        <v>Make Check Payable to (name, address, city, state, zip):</v>
      </c>
      <c r="J6" s="243"/>
      <c r="K6" s="243"/>
      <c r="L6" s="243"/>
      <c r="M6" s="243"/>
      <c r="N6" s="244"/>
      <c r="O6" s="17"/>
      <c r="P6" s="18"/>
      <c r="Q6" s="28"/>
    </row>
    <row r="7" spans="1:17" ht="15" customHeight="1">
      <c r="A7" s="451"/>
      <c r="B7" s="287"/>
      <c r="C7" s="287"/>
      <c r="D7" s="287"/>
      <c r="E7" s="287"/>
      <c r="F7" s="287"/>
      <c r="G7" s="287"/>
      <c r="H7" s="491"/>
      <c r="I7" s="317"/>
      <c r="J7" s="318"/>
      <c r="K7" s="318"/>
      <c r="L7" s="318"/>
      <c r="M7" s="318"/>
      <c r="N7" s="319"/>
      <c r="O7" s="17"/>
      <c r="Q7" s="28"/>
    </row>
    <row r="8" spans="1:17" ht="15" customHeight="1">
      <c r="A8" s="492"/>
      <c r="B8" s="287"/>
      <c r="C8" s="287"/>
      <c r="D8" s="287"/>
      <c r="E8" s="287"/>
      <c r="F8" s="287"/>
      <c r="G8" s="287"/>
      <c r="H8" s="491"/>
      <c r="I8" s="310"/>
      <c r="J8" s="311"/>
      <c r="K8" s="311"/>
      <c r="L8" s="311"/>
      <c r="M8" s="311"/>
      <c r="N8" s="312"/>
      <c r="O8" s="17"/>
      <c r="Q8" s="28"/>
    </row>
    <row r="9" spans="1:17" ht="15" customHeight="1">
      <c r="A9" s="492"/>
      <c r="B9" s="287"/>
      <c r="C9" s="287"/>
      <c r="D9" s="287"/>
      <c r="E9" s="287"/>
      <c r="F9" s="287"/>
      <c r="G9" s="287"/>
      <c r="H9" s="491"/>
      <c r="I9" s="310"/>
      <c r="J9" s="311"/>
      <c r="K9" s="311"/>
      <c r="L9" s="311"/>
      <c r="M9" s="311"/>
      <c r="N9" s="312"/>
      <c r="O9" s="17"/>
      <c r="Q9" s="28">
        <v>1</v>
      </c>
    </row>
    <row r="10" spans="1:17" ht="15" customHeight="1">
      <c r="A10" s="492"/>
      <c r="B10" s="287"/>
      <c r="C10" s="287"/>
      <c r="D10" s="287"/>
      <c r="E10" s="287"/>
      <c r="F10" s="287"/>
      <c r="G10" s="287"/>
      <c r="H10" s="491"/>
      <c r="I10" s="310"/>
      <c r="J10" s="311"/>
      <c r="K10" s="311"/>
      <c r="L10" s="311"/>
      <c r="M10" s="311"/>
      <c r="N10" s="312"/>
      <c r="O10" s="17"/>
      <c r="Q10" s="28">
        <f>IF(Q6=TRUE,1,0)</f>
        <v>0</v>
      </c>
    </row>
    <row r="11" spans="1:17" s="167" customFormat="1" ht="11.25" customHeight="1">
      <c r="A11" s="179"/>
      <c r="B11" s="165"/>
      <c r="C11" s="165"/>
      <c r="D11" s="165"/>
      <c r="E11" s="165"/>
      <c r="F11" s="165"/>
      <c r="G11" s="165"/>
      <c r="H11" s="180"/>
      <c r="I11" s="173" t="str">
        <f>IF(Q1=0,"","       Check one:   Faculty/Staff      Student     Other")</f>
        <v>       Check one:   Faculty/Staff      Student     Other</v>
      </c>
      <c r="J11" s="174"/>
      <c r="K11" s="174"/>
      <c r="L11" s="174"/>
      <c r="M11" s="169"/>
      <c r="N11" s="170"/>
      <c r="O11" s="166"/>
      <c r="Q11" s="168"/>
    </row>
    <row r="12" spans="1:17" ht="10.5" customHeight="1" thickBot="1">
      <c r="A12" s="181"/>
      <c r="B12" s="182"/>
      <c r="C12" s="182"/>
      <c r="D12" s="182"/>
      <c r="E12" s="182"/>
      <c r="F12" s="182"/>
      <c r="G12" s="182"/>
      <c r="H12" s="183"/>
      <c r="I12" s="175"/>
      <c r="J12" s="176"/>
      <c r="K12" s="176"/>
      <c r="L12" s="176"/>
      <c r="M12" s="171"/>
      <c r="N12" s="172"/>
      <c r="O12" s="17"/>
      <c r="Q12" s="28">
        <f>IF(Q7=TRUE,1,0)</f>
        <v>0</v>
      </c>
    </row>
    <row r="13" spans="1:17" ht="15" customHeight="1" thickBot="1">
      <c r="A13" s="157" t="s">
        <v>14</v>
      </c>
      <c r="B13" s="242" t="str">
        <f>IF(Q1=0,"","For the Payee Listed in Step 2, Enter the JCU ID #, SS# or TIN# (see instructions):")</f>
        <v>For the Payee Listed in Step 2, Enter the JCU ID #, SS# or TIN# (see instructions):</v>
      </c>
      <c r="C13" s="243"/>
      <c r="D13" s="243"/>
      <c r="E13" s="243"/>
      <c r="F13" s="243"/>
      <c r="G13" s="243"/>
      <c r="H13" s="243"/>
      <c r="I13" s="288"/>
      <c r="J13" s="288"/>
      <c r="K13" s="288"/>
      <c r="L13" s="289"/>
      <c r="M13" s="290"/>
      <c r="N13" s="291"/>
      <c r="O13" s="17"/>
      <c r="Q13" s="36">
        <f ca="1">NOW()</f>
        <v>42566.67924074074</v>
      </c>
    </row>
    <row r="14" spans="1:17" ht="4.5" customHeight="1" thickBot="1">
      <c r="A14" s="211"/>
      <c r="B14" s="212"/>
      <c r="C14" s="212"/>
      <c r="D14" s="212"/>
      <c r="E14" s="212"/>
      <c r="F14" s="212"/>
      <c r="G14" s="212"/>
      <c r="H14" s="212"/>
      <c r="I14" s="212"/>
      <c r="J14" s="212"/>
      <c r="K14" s="212"/>
      <c r="L14" s="212"/>
      <c r="M14" s="212"/>
      <c r="N14" s="213"/>
      <c r="O14" s="3"/>
      <c r="Q14" s="36">
        <v>42566.59874270833</v>
      </c>
    </row>
    <row r="15" spans="1:17" ht="15" customHeight="1" thickBot="1">
      <c r="A15" s="157" t="s">
        <v>15</v>
      </c>
      <c r="B15" s="300" t="str">
        <f>IF(Q1=0,"",CONCATENATE("Provide an Explanation for the ",CHOOSE($Q$1,"Travel Purpose and Travel Destination","Travel Purpose and Travel Destination","Travel Purpose and Travel Destination","Travel Purpose and Travel Destination","Business Expense Reimbursement","Check Request")," in the Space Provided Below",":"))</f>
        <v>Provide an Explanation for the Check Request in the Space Provided Below:</v>
      </c>
      <c r="C15" s="243"/>
      <c r="D15" s="243"/>
      <c r="E15" s="243"/>
      <c r="F15" s="243"/>
      <c r="G15" s="243"/>
      <c r="H15" s="243"/>
      <c r="I15" s="243"/>
      <c r="J15" s="243"/>
      <c r="K15" s="243"/>
      <c r="L15" s="243"/>
      <c r="M15" s="243"/>
      <c r="N15" s="244"/>
      <c r="O15" s="20"/>
      <c r="P15" s="10"/>
      <c r="Q15" s="37" t="s">
        <v>148</v>
      </c>
    </row>
    <row r="16" spans="1:17" ht="27.75" customHeight="1">
      <c r="A16" s="22"/>
      <c r="B16" s="260"/>
      <c r="C16" s="261"/>
      <c r="D16" s="261"/>
      <c r="E16" s="261"/>
      <c r="F16" s="261"/>
      <c r="G16" s="261"/>
      <c r="H16" s="261"/>
      <c r="I16" s="261"/>
      <c r="J16" s="261"/>
      <c r="K16" s="261"/>
      <c r="L16" s="261"/>
      <c r="M16" s="261"/>
      <c r="N16" s="262"/>
      <c r="O16" s="3" t="s">
        <v>87</v>
      </c>
      <c r="Q16" s="37" t="s">
        <v>148</v>
      </c>
    </row>
    <row r="17" spans="1:17" ht="4.5" customHeight="1" thickBot="1">
      <c r="A17" s="211"/>
      <c r="B17" s="212"/>
      <c r="C17" s="212"/>
      <c r="D17" s="212"/>
      <c r="E17" s="212"/>
      <c r="F17" s="212"/>
      <c r="G17" s="212"/>
      <c r="H17" s="212"/>
      <c r="I17" s="212"/>
      <c r="J17" s="212"/>
      <c r="K17" s="212"/>
      <c r="L17" s="212"/>
      <c r="M17" s="212"/>
      <c r="N17" s="213"/>
      <c r="O17" s="3"/>
      <c r="Q17" s="38"/>
    </row>
    <row r="18" spans="1:15" ht="15" customHeight="1" thickBot="1">
      <c r="A18" s="157" t="s">
        <v>16</v>
      </c>
      <c r="B18" s="300" t="str">
        <f>IF($Q$1=0,"",CONCATENATE(CHOOSE($Q$1,"Provide the Travel From/To Dates","Provide the Travel From/To Dates","Provide the Travel From/To Dates","Provide the Travel From/To Dates","Enter the Date(s) that the Expense was Incurred","Enter the Date(s) that the Expense was Incurred"),":"))</f>
        <v>Enter the Date(s) that the Expense was Incurred:</v>
      </c>
      <c r="C18" s="243"/>
      <c r="D18" s="243"/>
      <c r="E18" s="243"/>
      <c r="F18" s="243"/>
      <c r="G18" s="243"/>
      <c r="H18" s="243"/>
      <c r="I18" s="243"/>
      <c r="J18" s="244"/>
      <c r="K18" s="296"/>
      <c r="L18" s="296"/>
      <c r="M18" s="297"/>
      <c r="N18" s="298"/>
      <c r="O18" s="6"/>
    </row>
    <row r="19" spans="1:15" ht="4.5" customHeight="1" thickBot="1">
      <c r="A19" s="211"/>
      <c r="B19" s="212"/>
      <c r="C19" s="212"/>
      <c r="D19" s="212"/>
      <c r="E19" s="212"/>
      <c r="F19" s="212"/>
      <c r="G19" s="212"/>
      <c r="H19" s="212"/>
      <c r="I19" s="212"/>
      <c r="J19" s="212"/>
      <c r="K19" s="212"/>
      <c r="L19" s="212"/>
      <c r="M19" s="212"/>
      <c r="N19" s="213"/>
      <c r="O19" s="3"/>
    </row>
    <row r="20" spans="1:15" ht="15" customHeight="1" thickBot="1">
      <c r="A20" s="157" t="s">
        <v>17</v>
      </c>
      <c r="B20" s="292" t="str">
        <f>IF(Q1=0,"",CONCATENATE(CHOOSE($Q$1,"Enter Budget Coding on Line 1 Only","Enter Budget Coding on Line 1 Only","Enter Budget Coding on Line 1 Only","Enter Budget Coding on Line 1 Only","Enter Budget Coding on Line 1. Use lines 2 &amp; 3 for Optional Budget Distribtion","Enter Budget Coding on Line 1. Use lines 2 &amp; 3 for Optional Budget Distribtion")," (will default into section 7):"))</f>
        <v>Enter Budget Coding on Line 1. Use lines 2 &amp; 3 for Optional Budget Distribtion (will default into section 7):</v>
      </c>
      <c r="C20" s="293"/>
      <c r="D20" s="293"/>
      <c r="E20" s="293"/>
      <c r="F20" s="293"/>
      <c r="G20" s="293"/>
      <c r="H20" s="293"/>
      <c r="I20" s="293"/>
      <c r="J20" s="294"/>
      <c r="K20" s="294"/>
      <c r="L20" s="294"/>
      <c r="M20" s="294"/>
      <c r="N20" s="295"/>
      <c r="O20" s="3"/>
    </row>
    <row r="21" spans="1:15" ht="3.75" customHeight="1">
      <c r="A21" s="211"/>
      <c r="B21" s="212"/>
      <c r="C21" s="212"/>
      <c r="D21" s="212"/>
      <c r="E21" s="212"/>
      <c r="F21" s="212"/>
      <c r="G21" s="212"/>
      <c r="H21" s="212"/>
      <c r="I21" s="212"/>
      <c r="J21" s="287"/>
      <c r="K21" s="41"/>
      <c r="L21" s="41"/>
      <c r="M21" s="41"/>
      <c r="N21" s="42"/>
      <c r="O21" s="3"/>
    </row>
    <row r="22" spans="1:15" ht="15" customHeight="1">
      <c r="A22" s="43"/>
      <c r="B22" s="75" t="str">
        <f>IF(Q1=0,"","Index")</f>
        <v>Index</v>
      </c>
      <c r="C22" s="75" t="str">
        <f>IF(Q1=0,"","Organization")</f>
        <v>Organization</v>
      </c>
      <c r="D22" s="186" t="str">
        <f>IF(Q1=0,"",IF($Q$1&gt;4,"Account","Do Not Use"))</f>
        <v>Account</v>
      </c>
      <c r="E22" s="187"/>
      <c r="F22" s="307" t="str">
        <f>IF(Q1=0,"","Activity")</f>
        <v>Activity</v>
      </c>
      <c r="G22" s="308"/>
      <c r="H22" s="308"/>
      <c r="I22" s="309"/>
      <c r="J22" s="299"/>
      <c r="K22" s="274" t="str">
        <f>IF(Q1=0,"","Enter the budget coding  in the yellow boxes to the left.  An Index Code or an Organization Code must always be entered.  Account Codes are required for Business Expense Reimbursements and Check Requests only.  Use of Activity Codes is optional. ")</f>
        <v>Enter the budget coding  in the yellow boxes to the left.  An Index Code or an Organization Code must always be entered.  Account Codes are required for Business Expense Reimbursements and Check Requests only.  Use of Activity Codes is optional. </v>
      </c>
      <c r="L22" s="275"/>
      <c r="M22" s="275"/>
      <c r="N22" s="276"/>
      <c r="O22" s="3"/>
    </row>
    <row r="23" spans="1:15" ht="15" customHeight="1">
      <c r="A23" s="49" t="s">
        <v>13</v>
      </c>
      <c r="B23" s="76"/>
      <c r="C23" s="76"/>
      <c r="D23" s="269"/>
      <c r="E23" s="270"/>
      <c r="F23" s="266"/>
      <c r="G23" s="267"/>
      <c r="H23" s="267"/>
      <c r="I23" s="268"/>
      <c r="J23" s="299"/>
      <c r="K23" s="277"/>
      <c r="L23" s="278"/>
      <c r="M23" s="278"/>
      <c r="N23" s="279"/>
      <c r="O23" s="3"/>
    </row>
    <row r="24" spans="1:15" ht="15" customHeight="1">
      <c r="A24" s="50" t="str">
        <f>IF($Q$1=0,"2.",CHOOSE($Q$1,"2. Do not use this line ----&gt;","2. Do not use this line ----&gt;","2. Do not use this line ----&gt;","2. Do not use this line -----&gt;","2.","2."))</f>
        <v>2.</v>
      </c>
      <c r="B24" s="76"/>
      <c r="C24" s="76"/>
      <c r="D24" s="269"/>
      <c r="E24" s="270"/>
      <c r="F24" s="266"/>
      <c r="G24" s="267"/>
      <c r="H24" s="267"/>
      <c r="I24" s="268"/>
      <c r="J24" s="299"/>
      <c r="K24" s="277"/>
      <c r="L24" s="278"/>
      <c r="M24" s="278"/>
      <c r="N24" s="279"/>
      <c r="O24" s="3"/>
    </row>
    <row r="25" spans="1:15" ht="15" customHeight="1">
      <c r="A25" s="50" t="str">
        <f>IF($Q$1=0,"3.",CHOOSE($Q$1,"3. Do not use this line ----&gt;","3. Do not use this line ----&gt;","3. Do not use this line ----&gt;","3. Do not use this line -----&gt;","3.","3."))</f>
        <v>3.</v>
      </c>
      <c r="B25" s="76"/>
      <c r="C25" s="76"/>
      <c r="D25" s="269"/>
      <c r="E25" s="270"/>
      <c r="F25" s="271"/>
      <c r="G25" s="272"/>
      <c r="H25" s="272"/>
      <c r="I25" s="273"/>
      <c r="J25" s="299"/>
      <c r="K25" s="277"/>
      <c r="L25" s="278"/>
      <c r="M25" s="278"/>
      <c r="N25" s="279"/>
      <c r="O25" s="3"/>
    </row>
    <row r="26" spans="1:15" ht="15" customHeight="1">
      <c r="A26" s="44"/>
      <c r="B26" s="283" t="str">
        <f>IF(Q1=0,"",IF(Q1&gt;4,"Complete line 1.  Use lines 2 &amp; 3 for optional budget distributions","Complete line 1 only. Account Codes are automatically determined"))</f>
        <v>Complete line 1.  Use lines 2 &amp; 3 for optional budget distributions</v>
      </c>
      <c r="C26" s="284"/>
      <c r="D26" s="284"/>
      <c r="E26" s="284"/>
      <c r="F26" s="284"/>
      <c r="G26" s="285"/>
      <c r="H26" s="285"/>
      <c r="I26" s="286"/>
      <c r="J26" s="299"/>
      <c r="K26" s="280"/>
      <c r="L26" s="281"/>
      <c r="M26" s="281"/>
      <c r="N26" s="282"/>
      <c r="O26" s="3"/>
    </row>
    <row r="27" spans="1:15" ht="4.5" customHeight="1" thickBot="1">
      <c r="A27" s="211"/>
      <c r="B27" s="212"/>
      <c r="C27" s="212"/>
      <c r="D27" s="212"/>
      <c r="E27" s="212"/>
      <c r="F27" s="212"/>
      <c r="G27" s="212"/>
      <c r="H27" s="212"/>
      <c r="I27" s="212"/>
      <c r="J27" s="212"/>
      <c r="K27" s="212"/>
      <c r="L27" s="212"/>
      <c r="M27" s="212"/>
      <c r="N27" s="213"/>
      <c r="O27" s="3"/>
    </row>
    <row r="28" spans="1:15" ht="15" customHeight="1" thickBot="1">
      <c r="A28" s="157" t="s">
        <v>18</v>
      </c>
      <c r="B28" s="242" t="str">
        <f>IF(Q1=0,"",CHOOSE($Q$1,"Enter the Actual Dollar Amount for Each Travel Expense Line to be Reimbursed in Lines A-H Below:","Enter the Actual Dollar Amount for Each Travel Expense Line to be Reimbursed in Lines A-H Below:","Enter the Actual Dollar Amount for Each Travel Expense Line to be Reimbursed in Lines A-H Below:","Enter the Estimated Dollar Amount for Each Travel Expense Line to be Advanced in Lines A-G Below:","Enter the Actual Dollar Amount of the Non-Travel Business Expense to be Reimbursed in Line A Below:","Enter the Actual Dollar Amount of the Check Request to be Paid in Line A Below:"))</f>
        <v>Enter the Actual Dollar Amount of the Check Request to be Paid in Line A Below:</v>
      </c>
      <c r="C28" s="263"/>
      <c r="D28" s="263"/>
      <c r="E28" s="263"/>
      <c r="F28" s="263"/>
      <c r="G28" s="263"/>
      <c r="H28" s="263"/>
      <c r="I28" s="264"/>
      <c r="J28" s="264"/>
      <c r="K28" s="264"/>
      <c r="L28" s="264"/>
      <c r="M28" s="264"/>
      <c r="N28" s="265"/>
      <c r="O28" s="3"/>
    </row>
    <row r="29" spans="1:15" ht="4.5" customHeight="1">
      <c r="A29" s="211"/>
      <c r="B29" s="212"/>
      <c r="C29" s="212"/>
      <c r="D29" s="212"/>
      <c r="E29" s="212"/>
      <c r="F29" s="212"/>
      <c r="G29" s="212"/>
      <c r="H29" s="212"/>
      <c r="I29" s="212"/>
      <c r="J29" s="212"/>
      <c r="K29" s="212"/>
      <c r="L29" s="212"/>
      <c r="M29" s="212"/>
      <c r="N29" s="213"/>
      <c r="O29" s="3"/>
    </row>
    <row r="30" spans="1:15" s="2" customFormat="1" ht="15" customHeight="1">
      <c r="A30" s="25"/>
      <c r="B30" s="75" t="str">
        <f>IF(Q1=0,"","Index")</f>
        <v>Index</v>
      </c>
      <c r="C30" s="75" t="str">
        <f>IF(Q1=0,"","Organization")</f>
        <v>Organization</v>
      </c>
      <c r="D30" s="186" t="str">
        <f>IF(Q1=0,"","Account")</f>
        <v>Account</v>
      </c>
      <c r="E30" s="187"/>
      <c r="F30" s="202" t="str">
        <f>IF(Q1=0,"","Activity")</f>
        <v>Activity</v>
      </c>
      <c r="G30" s="203"/>
      <c r="H30" s="203"/>
      <c r="I30" s="204"/>
      <c r="J30" s="195"/>
      <c r="K30" s="200" t="str">
        <f>IF(Q1=0,"",CHOOSE($Q$1,"University Travel","Recruiting Travel","Visitor Travel","Travel Advance","Other Reimbursement","Check Request"))</f>
        <v>Check Request</v>
      </c>
      <c r="L30" s="201"/>
      <c r="M30" s="79"/>
      <c r="N30" s="75" t="str">
        <f>IF(Q1=0,"",CHOOSE($Q$1,"Actual $","Actual $","Actual $","Estimated $","Actual $","Actual $"))</f>
        <v>Actual $</v>
      </c>
      <c r="O30" s="51"/>
    </row>
    <row r="31" spans="1:15" s="2" customFormat="1" ht="15" customHeight="1">
      <c r="A31" s="52" t="s">
        <v>33</v>
      </c>
      <c r="B31" s="77" t="str">
        <f>UPPER(IF($N31&lt;&gt;0,CHOOSE($Q$1,B$23,B$23,B$23,B$23,B$23,B$23),"--"))</f>
        <v>--</v>
      </c>
      <c r="C31" s="77" t="str">
        <f>UPPER(IF($N31&lt;&gt;0,CHOOSE($Q$1,C$23,C$23,C$23,C$23,C$23,C$23),"--"))</f>
        <v>--</v>
      </c>
      <c r="D31" s="188" t="str">
        <f>UPPER(IF(N31&lt;&gt;0,CHOOSE($Q$1,70411,70412,70413,70499,$D$23,$D$23),"--"))</f>
        <v>--</v>
      </c>
      <c r="E31" s="189"/>
      <c r="F31" s="192" t="str">
        <f>UPPER(IF($N31&lt;&gt;0,CHOOSE($Q$1,F$23,F$23,F$23,F$23,F$23,F$23),"--"))</f>
        <v>--</v>
      </c>
      <c r="G31" s="207"/>
      <c r="H31" s="207"/>
      <c r="I31" s="208"/>
      <c r="J31" s="196"/>
      <c r="K31" s="190" t="str">
        <f>IF(Q1=0,"",IF($Q$1&gt;4,"Enter 1st Budget Distribution $","Vehicle Rental"))</f>
        <v>Enter 1st Budget Distribution $</v>
      </c>
      <c r="L31" s="206"/>
      <c r="M31" s="80"/>
      <c r="N31" s="81"/>
      <c r="O31" s="16"/>
    </row>
    <row r="32" spans="1:15" s="2" customFormat="1" ht="15" customHeight="1">
      <c r="A32" s="52" t="s">
        <v>34</v>
      </c>
      <c r="B32" s="77" t="str">
        <f>UPPER(IF($N32&lt;&gt;0,CHOOSE($Q$1,B$23,B$23,B$23,B$23,B$24,B$24),"--"))</f>
        <v>--</v>
      </c>
      <c r="C32" s="77" t="str">
        <f>UPPER(IF($N32&lt;&gt;0,CHOOSE($Q$1,C$23,C$23,C$23,C$23,C$24,C$24),"--"))</f>
        <v>--</v>
      </c>
      <c r="D32" s="188" t="str">
        <f>IF(N32&lt;&gt;0,CHOOSE($Q$1,70421,70422,70423,70499,D24,D24),"--")</f>
        <v>--</v>
      </c>
      <c r="E32" s="189"/>
      <c r="F32" s="192" t="str">
        <f>UPPER(IF($N32&lt;&gt;0,CHOOSE($Q$1,F$23,F$23,F$23,F$23,F$24,F$24),"--"))</f>
        <v>--</v>
      </c>
      <c r="G32" s="207"/>
      <c r="H32" s="207"/>
      <c r="I32" s="208"/>
      <c r="J32" s="196"/>
      <c r="K32" s="190" t="str">
        <f>IF(Q1=0,"",IF($Q$1&gt;4,"Enter 2nd Budget Distribution $","Airfare"))</f>
        <v>Enter 2nd Budget Distribution $</v>
      </c>
      <c r="L32" s="191"/>
      <c r="M32" s="82"/>
      <c r="N32" s="81"/>
      <c r="O32" s="16"/>
    </row>
    <row r="33" spans="1:15" s="2" customFormat="1" ht="15" customHeight="1">
      <c r="A33" s="52" t="s">
        <v>35</v>
      </c>
      <c r="B33" s="77" t="str">
        <f>UPPER(IF($N33&lt;&gt;0,CHOOSE($Q$1,B$23,B$23,B$23,B$23,B$25,B$25),"--"))</f>
        <v>--</v>
      </c>
      <c r="C33" s="77" t="str">
        <f>UPPER(IF($N33&lt;&gt;0,CHOOSE($Q$1,C$23,C$23,C$23,C$23,C$25,C$25),"--"))</f>
        <v>--</v>
      </c>
      <c r="D33" s="188" t="str">
        <f>IF(N33&lt;&gt;0,CHOOSE($Q$1,70431,70432,70433,70499,D25,D25),"--")</f>
        <v>--</v>
      </c>
      <c r="E33" s="189"/>
      <c r="F33" s="192" t="str">
        <f>UPPER(IF($N33&lt;&gt;0,CHOOSE($Q$1,F$23,F$23,F$23,F$23,F$25,F$25),"--"))</f>
        <v>--</v>
      </c>
      <c r="G33" s="207"/>
      <c r="H33" s="207"/>
      <c r="I33" s="208"/>
      <c r="J33" s="196"/>
      <c r="K33" s="190" t="str">
        <f>IF(Q1=0,"",IF($Q$1&gt;4,"Enter 3rd Budget Distribution $","Lodging"))</f>
        <v>Enter 3rd Budget Distribution $</v>
      </c>
      <c r="L33" s="191"/>
      <c r="M33" s="80"/>
      <c r="N33" s="81"/>
      <c r="O33" s="16"/>
    </row>
    <row r="34" spans="1:15" s="2" customFormat="1" ht="15" customHeight="1">
      <c r="A34" s="52" t="s">
        <v>36</v>
      </c>
      <c r="B34" s="77" t="str">
        <f>IF(AND($Q$1&lt;5,$N34&lt;&gt;0),UPPER(B$23),"--")</f>
        <v>--</v>
      </c>
      <c r="C34" s="77" t="str">
        <f>IF(AND($Q$1&lt;5,$N34&lt;&gt;0),UPPER(C$23),"--")</f>
        <v>--</v>
      </c>
      <c r="D34" s="188" t="str">
        <f>IF(N34&lt;&gt;0,CHOOSE($Q$1,70441,70442,70443,70499,"--","--"),"--")</f>
        <v>--</v>
      </c>
      <c r="E34" s="189"/>
      <c r="F34" s="192" t="str">
        <f>IF(AND($Q$1&lt;5,$N34&lt;&gt;0),UPPER(F$23),"--")</f>
        <v>--</v>
      </c>
      <c r="G34" s="193"/>
      <c r="H34" s="193"/>
      <c r="I34" s="194"/>
      <c r="J34" s="196"/>
      <c r="K34" s="190" t="str">
        <f>IF(Q1=0,"",IF($Q$1&gt;4,"Do Not Use This Line","Meals (per diem requires VP approval)"))</f>
        <v>Do Not Use This Line</v>
      </c>
      <c r="L34" s="191"/>
      <c r="M34" s="80"/>
      <c r="N34" s="81"/>
      <c r="O34" s="16"/>
    </row>
    <row r="35" spans="1:15" s="2" customFormat="1" ht="15" customHeight="1">
      <c r="A35" s="53" t="s">
        <v>37</v>
      </c>
      <c r="B35" s="78"/>
      <c r="C35" s="78"/>
      <c r="D35" s="209"/>
      <c r="E35" s="210"/>
      <c r="F35" s="197"/>
      <c r="G35" s="198"/>
      <c r="H35" s="198"/>
      <c r="I35" s="199"/>
      <c r="J35" s="196"/>
      <c r="K35" s="205" t="str">
        <f>IF(Q1=0,"",IF(Q1&gt;4,"Do Not Use This Line","Miles Driven"))</f>
        <v>Do Not Use This Line</v>
      </c>
      <c r="L35" s="191"/>
      <c r="M35" s="80"/>
      <c r="N35" s="83"/>
      <c r="O35" s="16"/>
    </row>
    <row r="36" spans="1:15" s="2" customFormat="1" ht="15" customHeight="1">
      <c r="A36" s="53"/>
      <c r="B36" s="77" t="str">
        <f aca="true" t="shared" si="0" ref="B36:C39">IF(AND($Q$1&lt;5,$N36&lt;&gt;0),UPPER(B$23),"--")</f>
        <v>--</v>
      </c>
      <c r="C36" s="77" t="str">
        <f t="shared" si="0"/>
        <v>--</v>
      </c>
      <c r="D36" s="188" t="str">
        <f>IF(Q1=0,"",IF(N36&lt;&gt;0,CHOOSE($Q$1,70451,70452,70453,70499,"--","--"),"--"))</f>
        <v>--</v>
      </c>
      <c r="E36" s="189"/>
      <c r="F36" s="192" t="str">
        <f>IF(AND($Q$1&lt;5,$N36&lt;&gt;0),UPPER(F$23),"--")</f>
        <v>--</v>
      </c>
      <c r="G36" s="193"/>
      <c r="H36" s="193"/>
      <c r="I36" s="194"/>
      <c r="J36" s="196"/>
      <c r="K36" s="190" t="str">
        <f>IF(Q1=0,"",IF($Q$1&gt;4,"Do Not Use This Line","Mileage @ $0.54/mile"))</f>
        <v>Do Not Use This Line</v>
      </c>
      <c r="L36" s="191"/>
      <c r="M36" s="80"/>
      <c r="N36" s="84">
        <f>IF(Q1=0,"",IF(Q1&gt;4,0,N35*0.54))</f>
        <v>0</v>
      </c>
      <c r="O36" s="16"/>
    </row>
    <row r="37" spans="1:15" s="2" customFormat="1" ht="15" customHeight="1">
      <c r="A37" s="53" t="s">
        <v>38</v>
      </c>
      <c r="B37" s="77" t="str">
        <f t="shared" si="0"/>
        <v>--</v>
      </c>
      <c r="C37" s="77" t="str">
        <f t="shared" si="0"/>
        <v>--</v>
      </c>
      <c r="D37" s="188" t="str">
        <f>IF(N37&lt;&gt;0,CHOOSE($Q$1,71010,71010,71010,70499,"--","--"),"--")</f>
        <v>--</v>
      </c>
      <c r="E37" s="189"/>
      <c r="F37" s="192" t="str">
        <f>IF(AND($Q$1&lt;5,$N37&lt;&gt;0),UPPER(F$23),"--")</f>
        <v>--</v>
      </c>
      <c r="G37" s="193"/>
      <c r="H37" s="193"/>
      <c r="I37" s="194"/>
      <c r="J37" s="196"/>
      <c r="K37" s="190" t="str">
        <f>IF(Q1=0,"",IF($Q$1&gt;4,"Do Not Use This Line","Registration Fees"))</f>
        <v>Do Not Use This Line</v>
      </c>
      <c r="L37" s="191"/>
      <c r="M37" s="80"/>
      <c r="N37" s="81"/>
      <c r="O37" s="16"/>
    </row>
    <row r="38" spans="1:15" s="2" customFormat="1" ht="15" customHeight="1">
      <c r="A38" s="53" t="s">
        <v>39</v>
      </c>
      <c r="B38" s="77" t="str">
        <f t="shared" si="0"/>
        <v>--</v>
      </c>
      <c r="C38" s="77" t="str">
        <f t="shared" si="0"/>
        <v>--</v>
      </c>
      <c r="D38" s="188" t="str">
        <f>IF(N38&lt;&gt;0,CHOOSE($Q$1,70330,70330,70330,70499,"--","--"),"--")</f>
        <v>--</v>
      </c>
      <c r="E38" s="189"/>
      <c r="F38" s="192" t="str">
        <f>IF(AND($Q$1&lt;5,$N38&lt;&gt;0),UPPER(F$23),"--")</f>
        <v>--</v>
      </c>
      <c r="G38" s="193"/>
      <c r="H38" s="193"/>
      <c r="I38" s="194"/>
      <c r="J38" s="196"/>
      <c r="K38" s="190" t="str">
        <f>IF(Q1=0,"",IF($Q$1&gt;4,"Do Not Use This Line","Entertainment"))</f>
        <v>Do Not Use This Line</v>
      </c>
      <c r="L38" s="191"/>
      <c r="M38" s="80"/>
      <c r="N38" s="81"/>
      <c r="O38" s="16"/>
    </row>
    <row r="39" spans="1:15" s="2" customFormat="1" ht="15" customHeight="1">
      <c r="A39" s="53" t="s">
        <v>40</v>
      </c>
      <c r="B39" s="77" t="str">
        <f t="shared" si="0"/>
        <v>--</v>
      </c>
      <c r="C39" s="77" t="str">
        <f t="shared" si="0"/>
        <v>--</v>
      </c>
      <c r="D39" s="188" t="str">
        <f>IF(N39&lt;&gt;0,CHOOSE($Q$1,70491,70492,70493,70499,"--","--"),"--")</f>
        <v>--</v>
      </c>
      <c r="E39" s="189"/>
      <c r="F39" s="192" t="str">
        <f>IF(AND($Q$1&lt;5,$N39&lt;&gt;0),UPPER(F$23),"--")</f>
        <v>--</v>
      </c>
      <c r="G39" s="193"/>
      <c r="H39" s="193"/>
      <c r="I39" s="194"/>
      <c r="J39" s="196"/>
      <c r="K39" s="190" t="str">
        <f>IF($Q$1=0,"",IF($Q$1&gt;4,"Do Not Use This Line","Other Travel"))</f>
        <v>Do Not Use This Line</v>
      </c>
      <c r="L39" s="191"/>
      <c r="M39" s="80"/>
      <c r="N39" s="81"/>
      <c r="O39" s="16"/>
    </row>
    <row r="40" spans="1:15" s="2" customFormat="1" ht="15" customHeight="1">
      <c r="A40" s="53" t="s">
        <v>86</v>
      </c>
      <c r="B40" s="77" t="str">
        <f>IF(AND($Q$1&lt;4,$N40&lt;&gt;0),UPPER(B$23),"--")</f>
        <v>--</v>
      </c>
      <c r="C40" s="77" t="str">
        <f>IF(AND($Q$1&lt;4,$N40&lt;&gt;0),UPPER(C$23),"--")</f>
        <v>--</v>
      </c>
      <c r="D40" s="188" t="str">
        <f>IF(N40&lt;&gt;0,CHOOSE($Q$1,70499,70499,70499,"--","--","--"),"--")</f>
        <v>--</v>
      </c>
      <c r="E40" s="189"/>
      <c r="F40" s="192" t="str">
        <f>IF(AND($Q$1&lt;4,$N40&lt;&gt;0),UPPER(F$23),"--")</f>
        <v>--</v>
      </c>
      <c r="G40" s="193"/>
      <c r="H40" s="193"/>
      <c r="I40" s="194"/>
      <c r="J40" s="196"/>
      <c r="K40" s="190" t="str">
        <f>IF(Q1=0,"",IF($Q$1&gt;3,"Do Not Use This Line","( Less: Advance Received)"))</f>
        <v>Do Not Use This Line</v>
      </c>
      <c r="L40" s="191"/>
      <c r="M40" s="80"/>
      <c r="N40" s="81"/>
      <c r="O40" s="16"/>
    </row>
    <row r="41" spans="1:15" s="2" customFormat="1" ht="15" customHeight="1" thickBot="1">
      <c r="A41" s="23"/>
      <c r="B41" s="228" t="s">
        <v>149</v>
      </c>
      <c r="C41" s="229"/>
      <c r="D41" s="229"/>
      <c r="E41" s="229"/>
      <c r="F41" s="229"/>
      <c r="G41" s="229"/>
      <c r="H41" s="229"/>
      <c r="I41" s="230"/>
      <c r="J41" s="196"/>
      <c r="K41" s="235" t="str">
        <f>IF(Q1=0,"",CHOOSE($Q$1,"Total University Travel","Total Recruiting Travel","Total Visitor Travel","Total Travel Advance","Total Reimbursement","Total Check Request"))</f>
        <v>Total Check Request</v>
      </c>
      <c r="L41" s="191"/>
      <c r="M41" s="80"/>
      <c r="N41" s="85">
        <f>IF(Q1=0,"",IF(Q1&gt;4,N31+N32+N33,SUM(N31:N34)+SUM(N36:N40)))</f>
        <v>0</v>
      </c>
      <c r="O41" s="16"/>
    </row>
    <row r="42" spans="1:15" ht="4.5" customHeight="1" thickBot="1">
      <c r="A42" s="217"/>
      <c r="B42" s="212"/>
      <c r="C42" s="212"/>
      <c r="D42" s="212"/>
      <c r="E42" s="212"/>
      <c r="F42" s="212"/>
      <c r="G42" s="212"/>
      <c r="H42" s="212"/>
      <c r="I42" s="212"/>
      <c r="J42" s="212"/>
      <c r="K42" s="212"/>
      <c r="L42" s="212"/>
      <c r="M42" s="212"/>
      <c r="N42" s="213"/>
      <c r="O42" s="3"/>
    </row>
    <row r="43" spans="1:17" ht="21.75" customHeight="1" thickBot="1">
      <c r="A43" s="157" t="s">
        <v>19</v>
      </c>
      <c r="B43" s="177" t="str">
        <f>IF(Q1=0,"","Check is to be sent via (check one):")</f>
        <v>Check is to be sent via (check one):</v>
      </c>
      <c r="C43" s="177"/>
      <c r="D43" s="177"/>
      <c r="E43" s="177"/>
      <c r="F43" s="177"/>
      <c r="G43" s="177"/>
      <c r="H43" s="177"/>
      <c r="I43" s="178"/>
      <c r="J43" s="54"/>
      <c r="K43" s="156" t="s">
        <v>144</v>
      </c>
      <c r="L43" s="155" t="str">
        <f>IF(Q1=0,"",CHOOSE($Q$1,"Total Travel Reimbursement","Total Travel Reimbursement","Total Travel Reimbursement","Total Travel Advance","Total Expense Reimbursement","Total Check Request"))</f>
        <v>Total Check Request</v>
      </c>
      <c r="M43" s="143"/>
      <c r="N43" s="145"/>
      <c r="O43" s="47"/>
      <c r="P43" s="47"/>
      <c r="Q43" s="48"/>
    </row>
    <row r="44" spans="1:15" ht="15" customHeight="1">
      <c r="A44" s="216"/>
      <c r="B44" s="142" t="str">
        <f>IF(Q1=0,"","U.S Mail")</f>
        <v>U.S Mail</v>
      </c>
      <c r="C44" s="142" t="str">
        <f>IF(Q1=0,"","Campus Mail")</f>
        <v>Campus Mail</v>
      </c>
      <c r="D44" s="231" t="str">
        <f>IF(Q1=0,"","Picked-Up")</f>
        <v>Picked-Up</v>
      </c>
      <c r="E44" s="232"/>
      <c r="F44" s="222" t="s">
        <v>142</v>
      </c>
      <c r="G44" s="223"/>
      <c r="H44" s="223"/>
      <c r="I44" s="224"/>
      <c r="J44" s="218" t="str">
        <f>IF(Q1=0,"",IF(N44&lt;0,"Your advance exceeds actual travel costs. Excess must be deposited in Cashier's Office.",CHOOSE(Q1,"This is the amount of your travel reimbursement. Checks are processed each Wednesday.","This is the amount of your travel reimbursement. Checks are processed each Wednesday.","This is the amount of your travel reimbursement. Checks are processed each Wednesday.","This is the amount of your travel advance. Checks are processed each Wednesday.","This is the amount of your expense reimbursement. Direct Deposits and/or Checks are processed each Wednesday.","This is the amount of your check request. Checks are processed each Wednesday.")))</f>
        <v>This is the amount of your check request. Checks are processed each Wednesday.</v>
      </c>
      <c r="K44" s="219"/>
      <c r="L44" s="219"/>
      <c r="M44" s="220"/>
      <c r="N44" s="214">
        <f>+N41</f>
        <v>0</v>
      </c>
      <c r="O44" s="8"/>
    </row>
    <row r="45" spans="1:15" ht="27" customHeight="1" thickBot="1">
      <c r="A45" s="216"/>
      <c r="B45" s="86"/>
      <c r="C45" s="86"/>
      <c r="D45" s="233"/>
      <c r="E45" s="234"/>
      <c r="F45" s="225"/>
      <c r="G45" s="226"/>
      <c r="H45" s="226"/>
      <c r="I45" s="227"/>
      <c r="J45" s="221"/>
      <c r="K45" s="219"/>
      <c r="L45" s="219"/>
      <c r="M45" s="220"/>
      <c r="N45" s="215"/>
      <c r="O45" s="3"/>
    </row>
    <row r="46" spans="1:15" ht="11.25" customHeight="1" thickBot="1" thickTop="1">
      <c r="A46" s="211"/>
      <c r="B46" s="212"/>
      <c r="C46" s="212"/>
      <c r="D46" s="212"/>
      <c r="E46" s="212"/>
      <c r="F46" s="212"/>
      <c r="G46" s="212"/>
      <c r="H46" s="212"/>
      <c r="I46" s="212"/>
      <c r="J46" s="212"/>
      <c r="K46" s="212"/>
      <c r="L46" s="212"/>
      <c r="M46" s="212"/>
      <c r="N46" s="213"/>
      <c r="O46" s="3"/>
    </row>
    <row r="47" spans="1:15" ht="24" customHeight="1" thickBot="1">
      <c r="A47" s="157" t="s">
        <v>30</v>
      </c>
      <c r="B47" s="242" t="str">
        <f>IF(Q1=0,"","Provide any Special Handling or Budget Posting Instructions in the Space Provided Below:")</f>
        <v>Provide any Special Handling or Budget Posting Instructions in the Space Provided Below:</v>
      </c>
      <c r="C47" s="243"/>
      <c r="D47" s="243"/>
      <c r="E47" s="243"/>
      <c r="F47" s="243"/>
      <c r="G47" s="243"/>
      <c r="H47" s="243"/>
      <c r="I47" s="243"/>
      <c r="J47" s="243"/>
      <c r="K47" s="243"/>
      <c r="L47" s="243"/>
      <c r="M47" s="243"/>
      <c r="N47" s="244"/>
      <c r="O47" s="3"/>
    </row>
    <row r="48" spans="1:15" ht="45" customHeight="1">
      <c r="A48" s="22"/>
      <c r="B48" s="260"/>
      <c r="C48" s="261"/>
      <c r="D48" s="261"/>
      <c r="E48" s="261"/>
      <c r="F48" s="261"/>
      <c r="G48" s="261"/>
      <c r="H48" s="261"/>
      <c r="I48" s="261"/>
      <c r="J48" s="261"/>
      <c r="K48" s="261"/>
      <c r="L48" s="261"/>
      <c r="M48" s="261"/>
      <c r="N48" s="262"/>
      <c r="O48" s="3"/>
    </row>
    <row r="49" spans="1:15" ht="4.5" customHeight="1" thickBot="1">
      <c r="A49" s="211"/>
      <c r="B49" s="212"/>
      <c r="C49" s="212"/>
      <c r="D49" s="212"/>
      <c r="E49" s="212"/>
      <c r="F49" s="212"/>
      <c r="G49" s="212"/>
      <c r="H49" s="212"/>
      <c r="I49" s="212"/>
      <c r="J49" s="212"/>
      <c r="K49" s="212"/>
      <c r="L49" s="212"/>
      <c r="M49" s="212"/>
      <c r="N49" s="213"/>
      <c r="O49" s="3"/>
    </row>
    <row r="50" spans="1:15" ht="15" customHeight="1" thickBot="1">
      <c r="A50" s="157" t="s">
        <v>31</v>
      </c>
      <c r="B50" s="242" t="str">
        <f>IF(Q1=0,"","Signature Approvals")</f>
        <v>Signature Approvals</v>
      </c>
      <c r="C50" s="258"/>
      <c r="D50" s="258"/>
      <c r="E50" s="258"/>
      <c r="F50" s="258"/>
      <c r="G50" s="258"/>
      <c r="H50" s="258"/>
      <c r="I50" s="258"/>
      <c r="J50" s="258"/>
      <c r="K50" s="258"/>
      <c r="L50" s="258"/>
      <c r="M50" s="258"/>
      <c r="N50" s="259"/>
      <c r="O50" s="3"/>
    </row>
    <row r="51" spans="1:16" ht="34.5" customHeight="1">
      <c r="A51" s="211"/>
      <c r="B51" s="255" t="str">
        <f>IF(Q1=0,"",IF(Q1=4,"I certify that the items of expenses will be incurred for authorized John Carroll University business and that they will be proper and reasonable charges","I certify that the items of expenses were incurred for authorized John Carroll University business and that they are correct and proper charges"))</f>
        <v>I certify that the items of expenses were incurred for authorized John Carroll University business and that they are correct and proper charges</v>
      </c>
      <c r="C51" s="256"/>
      <c r="D51" s="256"/>
      <c r="E51" s="256"/>
      <c r="F51" s="256"/>
      <c r="G51" s="256"/>
      <c r="H51" s="256"/>
      <c r="I51" s="257"/>
      <c r="J51" s="87"/>
      <c r="K51" s="253">
        <f>IF(Q1=0,"",IF(Q1=4,"NOTE: After your travel, you must timely submit a 'final' Travel Expense Report, along with a copy of this Travel Advance Form, that shows how the Advance was actually spent.",""))</f>
      </c>
      <c r="L51" s="253"/>
      <c r="M51" s="253"/>
      <c r="N51" s="254"/>
      <c r="O51" s="9"/>
      <c r="P51" s="9"/>
    </row>
    <row r="52" spans="1:16" ht="4.5" customHeight="1">
      <c r="A52" s="211"/>
      <c r="B52" s="250"/>
      <c r="C52" s="251"/>
      <c r="D52" s="251"/>
      <c r="E52" s="251"/>
      <c r="F52" s="251"/>
      <c r="G52" s="251"/>
      <c r="H52" s="251"/>
      <c r="I52" s="251"/>
      <c r="J52" s="251"/>
      <c r="K52" s="251"/>
      <c r="L52" s="251"/>
      <c r="M52" s="251"/>
      <c r="N52" s="252"/>
      <c r="O52" s="9"/>
      <c r="P52" s="9"/>
    </row>
    <row r="53" spans="1:16" ht="30.75" customHeight="1" thickBot="1">
      <c r="A53" s="211"/>
      <c r="B53" s="245"/>
      <c r="C53" s="245"/>
      <c r="D53" s="245"/>
      <c r="E53" s="34"/>
      <c r="F53" s="249"/>
      <c r="G53" s="249"/>
      <c r="H53" s="249"/>
      <c r="I53" s="249"/>
      <c r="J53" s="6"/>
      <c r="K53" s="246" t="str">
        <f>IF(Q1=0,"",IF(SUM(A60:A80)&gt;0,"THIS VOUCHER CONTAINS AN ERROR(S). SEE NOTES BELOW",""))</f>
        <v>THIS VOUCHER CONTAINS AN ERROR(S). SEE NOTES BELOW</v>
      </c>
      <c r="L53" s="247"/>
      <c r="M53" s="247"/>
      <c r="N53" s="248"/>
      <c r="O53" s="9"/>
      <c r="P53" s="9"/>
    </row>
    <row r="54" spans="1:16" ht="12" customHeight="1">
      <c r="A54" s="211"/>
      <c r="B54" s="55" t="s">
        <v>145</v>
      </c>
      <c r="C54" s="56"/>
      <c r="D54" s="57" t="s">
        <v>25</v>
      </c>
      <c r="E54" s="58"/>
      <c r="F54" s="59" t="s">
        <v>27</v>
      </c>
      <c r="G54" s="60"/>
      <c r="H54" s="60"/>
      <c r="I54" s="61"/>
      <c r="J54" s="61"/>
      <c r="K54" s="55" t="s">
        <v>146</v>
      </c>
      <c r="L54" s="62"/>
      <c r="M54" s="61"/>
      <c r="N54" s="63" t="s">
        <v>25</v>
      </c>
      <c r="O54" s="9"/>
      <c r="P54" s="9"/>
    </row>
    <row r="55" spans="1:16" s="89" customFormat="1" ht="7.5" customHeight="1">
      <c r="A55" s="239" t="s">
        <v>137</v>
      </c>
      <c r="B55" s="240"/>
      <c r="C55" s="240"/>
      <c r="D55" s="240"/>
      <c r="E55" s="240"/>
      <c r="F55" s="240"/>
      <c r="G55" s="240"/>
      <c r="H55" s="240"/>
      <c r="I55" s="240"/>
      <c r="J55" s="240"/>
      <c r="K55" s="240"/>
      <c r="L55" s="240"/>
      <c r="M55" s="240"/>
      <c r="N55" s="241"/>
      <c r="O55" s="91"/>
      <c r="P55" s="91"/>
    </row>
    <row r="56" spans="1:15" ht="17.25" customHeight="1">
      <c r="A56" s="236" t="str">
        <f>IF(Q1=0,"","Attach Original Receipts Supporting all Reimbursement Requests. Return to Accounts Payable for Processing.")</f>
        <v>Attach Original Receipts Supporting all Reimbursement Requests. Return to Accounts Payable for Processing.</v>
      </c>
      <c r="B56" s="237"/>
      <c r="C56" s="237"/>
      <c r="D56" s="237"/>
      <c r="E56" s="237"/>
      <c r="F56" s="237"/>
      <c r="G56" s="237"/>
      <c r="H56" s="237"/>
      <c r="I56" s="237"/>
      <c r="J56" s="237"/>
      <c r="K56" s="237"/>
      <c r="L56" s="237"/>
      <c r="M56" s="237"/>
      <c r="N56" s="238"/>
      <c r="O56" s="3"/>
    </row>
    <row r="57" spans="1:15" ht="15" customHeight="1">
      <c r="A57" s="3"/>
      <c r="B57" s="3"/>
      <c r="C57" s="3"/>
      <c r="D57" s="3"/>
      <c r="E57" s="3"/>
      <c r="F57" s="3"/>
      <c r="G57" s="3"/>
      <c r="H57" s="3"/>
      <c r="I57" s="3"/>
      <c r="J57" s="3"/>
      <c r="K57" s="3"/>
      <c r="L57" s="3"/>
      <c r="M57" s="3"/>
      <c r="N57" s="3"/>
      <c r="O57" s="3"/>
    </row>
    <row r="58" spans="1:15" ht="15" customHeight="1">
      <c r="A58" s="3"/>
      <c r="B58" s="3"/>
      <c r="C58" s="3"/>
      <c r="D58" s="3"/>
      <c r="E58" s="3"/>
      <c r="F58" s="3"/>
      <c r="G58" s="3"/>
      <c r="H58" s="3"/>
      <c r="I58" s="3"/>
      <c r="J58" s="3"/>
      <c r="K58" s="3"/>
      <c r="L58" s="3"/>
      <c r="M58" s="3"/>
      <c r="N58" s="3"/>
      <c r="O58" s="3"/>
    </row>
    <row r="59" spans="1:15" ht="15" customHeight="1">
      <c r="A59" s="29"/>
      <c r="B59" s="12" t="str">
        <f>IF(SUM(A60:A70)&gt;0,"ERROR LISTING","")</f>
        <v>ERROR LISTING</v>
      </c>
      <c r="C59" s="29"/>
      <c r="D59" s="29"/>
      <c r="E59" s="29"/>
      <c r="F59" s="29"/>
      <c r="G59" s="29"/>
      <c r="H59" s="29"/>
      <c r="I59" s="29"/>
      <c r="J59" s="29"/>
      <c r="K59" s="29"/>
      <c r="L59" s="29"/>
      <c r="M59" s="29"/>
      <c r="N59" s="29"/>
      <c r="O59" s="3"/>
    </row>
    <row r="60" spans="1:14" ht="12.75">
      <c r="A60" s="35">
        <f>IF(LEN(I7)=0,1,0)</f>
        <v>1</v>
      </c>
      <c r="B60" s="13" t="str">
        <f>IF(LEN(I7)=0,"ENTER THE NAME OF THE PERSON OR ORGANIZATION THAT WILL RECEIVE THE CHECK IN SECTION 2","")</f>
        <v>ENTER THE NAME OF THE PERSON OR ORGANIZATION THAT WILL RECEIVE THE CHECK IN SECTION 2</v>
      </c>
      <c r="C60" s="29"/>
      <c r="D60" s="29"/>
      <c r="E60" s="29"/>
      <c r="F60" s="30"/>
      <c r="G60" s="30"/>
      <c r="H60" s="30"/>
      <c r="I60" s="30"/>
      <c r="J60" s="30"/>
      <c r="K60" s="30"/>
      <c r="L60" s="30"/>
      <c r="M60" s="30"/>
      <c r="N60" s="30"/>
    </row>
    <row r="61" spans="1:14" ht="12.75">
      <c r="A61" s="35"/>
      <c r="B61" s="13"/>
      <c r="C61" s="29"/>
      <c r="D61" s="29"/>
      <c r="E61" s="29"/>
      <c r="F61" s="30"/>
      <c r="G61" s="30"/>
      <c r="H61" s="30"/>
      <c r="I61" s="30"/>
      <c r="J61" s="30"/>
      <c r="K61" s="30"/>
      <c r="L61" s="30"/>
      <c r="M61" s="30"/>
      <c r="N61" s="30"/>
    </row>
    <row r="62" spans="1:14" ht="12.75">
      <c r="A62" s="35">
        <f>IF(LEN(B16)=0,3,0)</f>
        <v>3</v>
      </c>
      <c r="B62" s="13" t="str">
        <f>IF(LEN(B16)=0,"ENTER THE PURPOSE AND DESTINATION OF YOUR TRAVEL IN SECTION 4","")</f>
        <v>ENTER THE PURPOSE AND DESTINATION OF YOUR TRAVEL IN SECTION 4</v>
      </c>
      <c r="C62" s="29"/>
      <c r="D62" s="29"/>
      <c r="E62" s="29"/>
      <c r="F62" s="30"/>
      <c r="G62" s="30"/>
      <c r="H62" s="30"/>
      <c r="I62" s="30"/>
      <c r="J62" s="30"/>
      <c r="K62" s="31"/>
      <c r="L62" s="31"/>
      <c r="M62" s="31"/>
      <c r="N62" s="31"/>
    </row>
    <row r="63" spans="1:14" ht="12.75">
      <c r="A63" s="35">
        <f>IF(LEN(K18)=0,4,0)</f>
        <v>4</v>
      </c>
      <c r="B63" s="13" t="str">
        <f>IF(LEN(K18)=0,"ENTER YOUR DATES OF TRAVEL IN SECTION 5","")</f>
        <v>ENTER YOUR DATES OF TRAVEL IN SECTION 5</v>
      </c>
      <c r="C63" s="29"/>
      <c r="D63" s="29"/>
      <c r="E63" s="29"/>
      <c r="F63" s="30"/>
      <c r="G63" s="30"/>
      <c r="H63" s="30"/>
      <c r="I63" s="30"/>
      <c r="J63" s="30"/>
      <c r="K63" s="32"/>
      <c r="L63" s="32"/>
      <c r="M63" s="33"/>
      <c r="N63" s="33"/>
    </row>
    <row r="64" spans="1:14" ht="12.75">
      <c r="A64" s="35">
        <f>IF(AND(LEN(B23)=0,LEN(C23)=0),5,0)</f>
        <v>5</v>
      </c>
      <c r="B64" s="13" t="str">
        <f>IF(AND(LEN(B23)=0,LEN(C23)=0),"ENTER AN INDEX OR ORGANIZATION CODE IN SECTION 6","")</f>
        <v>ENTER AN INDEX OR ORGANIZATION CODE IN SECTION 6</v>
      </c>
      <c r="C64" s="29"/>
      <c r="D64" s="29"/>
      <c r="E64" s="29"/>
      <c r="F64" s="30"/>
      <c r="G64" s="30"/>
      <c r="H64" s="30"/>
      <c r="I64" s="30"/>
      <c r="J64" s="30"/>
      <c r="K64" s="32"/>
      <c r="L64" s="32"/>
      <c r="M64" s="33"/>
      <c r="N64" s="33"/>
    </row>
    <row r="65" spans="1:14" ht="12.75">
      <c r="A65" s="35">
        <f>IF(OR(LEN(B23)=0,LEN(B23)=6),0,6)</f>
        <v>0</v>
      </c>
      <c r="B65" s="13">
        <f>IF(OR(LEN(B23)=0,LEN(B23)=6),"","INDEX CODE ENTERED IN SECTION 6 MUST BE 6 DIGITS LONG")</f>
      </c>
      <c r="C65" s="29"/>
      <c r="D65" s="29"/>
      <c r="E65" s="29"/>
      <c r="F65" s="30"/>
      <c r="G65" s="30"/>
      <c r="H65" s="30"/>
      <c r="I65" s="30"/>
      <c r="J65" s="30"/>
      <c r="K65" s="32"/>
      <c r="L65" s="32"/>
      <c r="M65" s="33"/>
      <c r="N65" s="33"/>
    </row>
    <row r="66" spans="1:14" ht="12.75">
      <c r="A66" s="35">
        <f>IF(OR(LEN(C23)=0,LEN(C23)=6),0,7)</f>
        <v>0</v>
      </c>
      <c r="B66" s="13">
        <f>IF(OR(LEN(C23)=0,LEN(C23)=6),"","ORGANIZATION CODE ENTERED IN SECTION 6 MUST BE 6 DIGITS LONG")</f>
      </c>
      <c r="C66" s="29"/>
      <c r="D66" s="29"/>
      <c r="E66" s="29"/>
      <c r="F66" s="30"/>
      <c r="G66" s="30"/>
      <c r="H66" s="30"/>
      <c r="I66" s="30"/>
      <c r="J66" s="30"/>
      <c r="K66" s="32"/>
      <c r="L66" s="32"/>
      <c r="M66" s="33"/>
      <c r="N66" s="33"/>
    </row>
    <row r="67" spans="1:14" ht="12.75">
      <c r="A67" s="35">
        <f>IF(OR(LEN(D23)=0,LEN(D23)=5),0,8)</f>
        <v>0</v>
      </c>
      <c r="B67" s="13">
        <f>IF(OR(LEN(D23)=0,LEN(D23)=5),"","ACCOUNT CODE ENTERED IN SECTION 6 MUST BE 5 DIGITS LONG")</f>
      </c>
      <c r="C67" s="29"/>
      <c r="D67" s="29"/>
      <c r="E67" s="29"/>
      <c r="F67" s="30"/>
      <c r="G67" s="30"/>
      <c r="H67" s="30"/>
      <c r="I67" s="30"/>
      <c r="J67" s="30"/>
      <c r="K67" s="32"/>
      <c r="L67" s="32"/>
      <c r="M67" s="33"/>
      <c r="N67" s="33"/>
    </row>
    <row r="68" spans="1:14" ht="12.75">
      <c r="A68" s="35">
        <f>IF(AND(N40&gt;0,Q1&lt;4),9,0)</f>
        <v>0</v>
      </c>
      <c r="B68" s="13">
        <f>IF(AND(N40&gt;0,Q1&lt;4),"APPLICATION OF ADVANCE RECEIVED MUST BE ENTERED AS NEGATIVE AMOUNT IN SECTION 7 LINE H","")</f>
      </c>
      <c r="C68" s="29"/>
      <c r="D68" s="29"/>
      <c r="E68" s="29"/>
      <c r="F68" s="30"/>
      <c r="G68" s="30"/>
      <c r="H68" s="30"/>
      <c r="I68" s="30"/>
      <c r="J68" s="30"/>
      <c r="K68" s="32"/>
      <c r="L68" s="32"/>
      <c r="M68" s="33"/>
      <c r="N68" s="33"/>
    </row>
    <row r="69" spans="1:14" ht="12.75">
      <c r="A69" s="35">
        <f>IF(SUM(Q9:Q12)=0,10,0)</f>
        <v>0</v>
      </c>
      <c r="B69" s="13"/>
      <c r="C69" s="29"/>
      <c r="D69" s="29"/>
      <c r="E69" s="29"/>
      <c r="F69" s="30"/>
      <c r="G69" s="30"/>
      <c r="H69" s="30"/>
      <c r="I69" s="30"/>
      <c r="J69" s="30"/>
      <c r="K69" s="32"/>
      <c r="L69" s="32"/>
      <c r="M69" s="33"/>
      <c r="N69" s="33"/>
    </row>
    <row r="70" spans="1:14" ht="12.75">
      <c r="A70" s="13"/>
      <c r="B70" s="13"/>
      <c r="C70" s="29"/>
      <c r="D70" s="29"/>
      <c r="E70" s="29"/>
      <c r="F70" s="30"/>
      <c r="G70" s="30"/>
      <c r="H70" s="30"/>
      <c r="I70" s="30"/>
      <c r="J70" s="30"/>
      <c r="K70" s="32"/>
      <c r="L70" s="32"/>
      <c r="M70" s="33"/>
      <c r="N70" s="33"/>
    </row>
    <row r="71" spans="1:14" ht="12.75" hidden="1">
      <c r="A71" s="13"/>
      <c r="B71" s="13"/>
      <c r="C71" s="29"/>
      <c r="D71" s="29"/>
      <c r="E71" s="29"/>
      <c r="F71" s="30"/>
      <c r="G71" s="30"/>
      <c r="H71" s="30"/>
      <c r="I71" s="30"/>
      <c r="J71" s="30"/>
      <c r="K71" s="32"/>
      <c r="L71" s="32"/>
      <c r="M71" s="33"/>
      <c r="N71" s="33"/>
    </row>
    <row r="72" spans="1:14" ht="12.75" hidden="1">
      <c r="A72" s="29"/>
      <c r="B72" s="29"/>
      <c r="C72" s="29"/>
      <c r="D72" s="29"/>
      <c r="E72" s="29"/>
      <c r="F72" s="30"/>
      <c r="G72" s="30"/>
      <c r="H72" s="30"/>
      <c r="I72" s="30"/>
      <c r="J72" s="30"/>
      <c r="K72" s="32"/>
      <c r="L72" s="32"/>
      <c r="M72" s="33"/>
      <c r="N72" s="33"/>
    </row>
    <row r="73" spans="1:14" ht="12.75" hidden="1">
      <c r="A73" s="29"/>
      <c r="B73" s="29"/>
      <c r="C73" s="29"/>
      <c r="D73" s="29"/>
      <c r="E73" s="29"/>
      <c r="F73" s="30"/>
      <c r="G73" s="30"/>
      <c r="H73" s="30"/>
      <c r="I73" s="30"/>
      <c r="J73" s="30"/>
      <c r="K73" s="32"/>
      <c r="L73" s="32"/>
      <c r="M73" s="33"/>
      <c r="N73" s="33"/>
    </row>
    <row r="74" spans="1:14" ht="12.75" hidden="1">
      <c r="A74" s="29"/>
      <c r="B74" s="29"/>
      <c r="C74" s="29"/>
      <c r="D74" s="29"/>
      <c r="E74" s="29"/>
      <c r="F74" s="30"/>
      <c r="G74" s="30"/>
      <c r="H74" s="30"/>
      <c r="I74" s="30"/>
      <c r="J74" s="30"/>
      <c r="K74" s="32"/>
      <c r="L74" s="32"/>
      <c r="M74" s="33"/>
      <c r="N74" s="33"/>
    </row>
    <row r="75" spans="1:14" ht="12.75" hidden="1">
      <c r="A75" s="29"/>
      <c r="B75" s="29"/>
      <c r="C75" s="29"/>
      <c r="D75" s="29"/>
      <c r="E75" s="29"/>
      <c r="F75" s="30"/>
      <c r="G75" s="30"/>
      <c r="H75" s="30"/>
      <c r="I75" s="30"/>
      <c r="J75" s="30"/>
      <c r="K75" s="32"/>
      <c r="L75" s="32"/>
      <c r="M75" s="33"/>
      <c r="N75" s="33"/>
    </row>
    <row r="76" spans="1:14" ht="12.75" hidden="1">
      <c r="A76" s="29"/>
      <c r="B76" s="29"/>
      <c r="C76" s="29"/>
      <c r="D76" s="29"/>
      <c r="E76" s="29"/>
      <c r="F76" s="30"/>
      <c r="G76" s="30"/>
      <c r="H76" s="30"/>
      <c r="I76" s="30"/>
      <c r="J76" s="30"/>
      <c r="K76" s="32"/>
      <c r="L76" s="32"/>
      <c r="M76" s="33"/>
      <c r="N76" s="33"/>
    </row>
    <row r="77" spans="1:14" ht="12.75" hidden="1">
      <c r="A77" s="29"/>
      <c r="B77" s="29"/>
      <c r="C77" s="29"/>
      <c r="D77" s="29"/>
      <c r="E77" s="29"/>
      <c r="F77" s="30"/>
      <c r="G77" s="30"/>
      <c r="H77" s="30"/>
      <c r="I77" s="30"/>
      <c r="J77" s="30"/>
      <c r="K77" s="32"/>
      <c r="L77" s="32"/>
      <c r="M77" s="33"/>
      <c r="N77" s="33"/>
    </row>
    <row r="78" spans="1:14" ht="12.75" hidden="1">
      <c r="A78" s="29"/>
      <c r="B78" s="29"/>
      <c r="C78" s="29"/>
      <c r="D78" s="29"/>
      <c r="E78" s="29"/>
      <c r="F78" s="30"/>
      <c r="G78" s="30"/>
      <c r="H78" s="30"/>
      <c r="I78" s="30"/>
      <c r="J78" s="30"/>
      <c r="K78" s="32"/>
      <c r="L78" s="32"/>
      <c r="M78" s="33"/>
      <c r="N78" s="33"/>
    </row>
    <row r="79" spans="1:14" ht="12.75" hidden="1">
      <c r="A79" s="29"/>
      <c r="B79" s="29"/>
      <c r="C79" s="29"/>
      <c r="D79" s="29"/>
      <c r="E79" s="29"/>
      <c r="F79" s="30"/>
      <c r="G79" s="30"/>
      <c r="H79" s="30"/>
      <c r="I79" s="30"/>
      <c r="J79" s="30"/>
      <c r="K79" s="32"/>
      <c r="L79" s="32"/>
      <c r="M79" s="33"/>
      <c r="N79" s="33"/>
    </row>
    <row r="80" spans="1:14" ht="12.75" hidden="1">
      <c r="A80" s="29"/>
      <c r="B80" s="29"/>
      <c r="C80" s="29"/>
      <c r="D80" s="29"/>
      <c r="E80" s="29"/>
      <c r="F80" s="30"/>
      <c r="G80" s="30"/>
      <c r="H80" s="30"/>
      <c r="I80" s="30"/>
      <c r="J80" s="30"/>
      <c r="K80" s="32"/>
      <c r="L80" s="32"/>
      <c r="M80" s="33"/>
      <c r="N80" s="33"/>
    </row>
    <row r="81" spans="1:14" ht="12.75" hidden="1">
      <c r="A81" s="29"/>
      <c r="B81" s="29"/>
      <c r="C81" s="29"/>
      <c r="D81" s="29"/>
      <c r="E81" s="29"/>
      <c r="F81" s="30"/>
      <c r="G81" s="30"/>
      <c r="H81" s="30"/>
      <c r="I81" s="30"/>
      <c r="J81" s="30"/>
      <c r="K81" s="32"/>
      <c r="L81" s="32"/>
      <c r="M81" s="33"/>
      <c r="N81" s="33"/>
    </row>
    <row r="82" spans="1:14" ht="12.75" hidden="1">
      <c r="A82" s="29"/>
      <c r="B82" s="29"/>
      <c r="C82" s="29"/>
      <c r="D82" s="29"/>
      <c r="E82" s="29"/>
      <c r="F82" s="30"/>
      <c r="G82" s="30"/>
      <c r="H82" s="30"/>
      <c r="I82" s="30"/>
      <c r="J82" s="30"/>
      <c r="K82" s="32"/>
      <c r="L82" s="32"/>
      <c r="M82" s="33"/>
      <c r="N82" s="33"/>
    </row>
    <row r="83" spans="1:14" ht="12.75" hidden="1">
      <c r="A83" s="3"/>
      <c r="B83" s="4"/>
      <c r="C83" s="4"/>
      <c r="D83" s="3"/>
      <c r="E83" s="3"/>
      <c r="F83" s="14"/>
      <c r="G83" s="14"/>
      <c r="H83" s="14"/>
      <c r="I83" s="14"/>
      <c r="J83" s="14"/>
      <c r="K83" s="14"/>
      <c r="L83" s="14"/>
      <c r="M83" s="15"/>
      <c r="N83" s="15"/>
    </row>
    <row r="84" spans="1:14" ht="12.75" hidden="1">
      <c r="A84" s="3"/>
      <c r="B84" s="4"/>
      <c r="C84" s="4"/>
      <c r="D84" s="3"/>
      <c r="E84" s="3"/>
      <c r="F84" s="14"/>
      <c r="G84" s="14"/>
      <c r="H84" s="14"/>
      <c r="I84" s="14"/>
      <c r="J84" s="14"/>
      <c r="K84" s="14"/>
      <c r="L84" s="14"/>
      <c r="M84" s="15"/>
      <c r="N84" s="15"/>
    </row>
    <row r="85" spans="1:14" ht="12.75" hidden="1">
      <c r="A85" s="3"/>
      <c r="B85" s="3"/>
      <c r="C85" s="4"/>
      <c r="D85" s="3"/>
      <c r="E85" s="3"/>
      <c r="F85" s="6"/>
      <c r="G85" s="6"/>
      <c r="H85" s="6"/>
      <c r="I85" s="6"/>
      <c r="J85" s="6"/>
      <c r="K85" s="6"/>
      <c r="L85" s="6"/>
      <c r="M85" s="6"/>
      <c r="N85" s="6"/>
    </row>
    <row r="86" spans="1:14" ht="12.75" hidden="1">
      <c r="A86" s="3"/>
      <c r="B86" s="3"/>
      <c r="C86" s="4"/>
      <c r="D86" s="3"/>
      <c r="E86" s="3"/>
      <c r="F86" s="3"/>
      <c r="G86" s="3"/>
      <c r="H86" s="3"/>
      <c r="I86" s="3"/>
      <c r="J86" s="3"/>
      <c r="K86" s="3"/>
      <c r="L86" s="3"/>
      <c r="M86" s="3"/>
      <c r="N86" s="3"/>
    </row>
    <row r="87" ht="12.75" hidden="1"/>
    <row r="88" spans="3:14" ht="15.75" customHeight="1" hidden="1">
      <c r="C88" s="2"/>
      <c r="D88" s="2"/>
      <c r="E88" s="2"/>
      <c r="F88" s="2"/>
      <c r="G88" s="2"/>
      <c r="H88" s="2"/>
      <c r="I88" s="2"/>
      <c r="J88" s="2"/>
      <c r="K88" s="2"/>
      <c r="L88" s="2"/>
      <c r="M88" s="2"/>
      <c r="N88" s="2"/>
    </row>
    <row r="89" spans="3:14" ht="15.75" customHeight="1" hidden="1">
      <c r="C89" s="2"/>
      <c r="D89" s="2"/>
      <c r="E89" s="2"/>
      <c r="F89" s="2"/>
      <c r="G89" s="2"/>
      <c r="H89" s="2"/>
      <c r="I89" s="2"/>
      <c r="J89" s="2"/>
      <c r="K89" s="2"/>
      <c r="L89" s="2"/>
      <c r="M89" s="2"/>
      <c r="N89" s="2"/>
    </row>
    <row r="90" spans="3:14" ht="15.75" customHeight="1" hidden="1">
      <c r="C90" s="2"/>
      <c r="D90" s="2"/>
      <c r="E90" s="2"/>
      <c r="F90" s="2"/>
      <c r="G90" s="2"/>
      <c r="H90" s="2"/>
      <c r="I90" s="2"/>
      <c r="J90" s="2"/>
      <c r="K90" s="2"/>
      <c r="L90" s="2"/>
      <c r="M90" s="2"/>
      <c r="N90" s="2"/>
    </row>
    <row r="91" spans="3:14" ht="15.75" customHeight="1" hidden="1">
      <c r="C91" s="2"/>
      <c r="D91" s="2"/>
      <c r="E91" s="2"/>
      <c r="F91" s="2"/>
      <c r="G91" s="2"/>
      <c r="H91" s="2"/>
      <c r="I91" s="2"/>
      <c r="J91" s="2"/>
      <c r="K91" s="2"/>
      <c r="L91" s="2"/>
      <c r="M91" s="2"/>
      <c r="N91" s="2"/>
    </row>
    <row r="92" spans="3:14" ht="15.75" customHeight="1" hidden="1">
      <c r="C92" s="2"/>
      <c r="D92" s="2"/>
      <c r="E92" s="2"/>
      <c r="F92" s="2"/>
      <c r="G92" s="2"/>
      <c r="H92" s="2"/>
      <c r="I92" s="2"/>
      <c r="J92" s="2"/>
      <c r="K92" s="2"/>
      <c r="L92" s="2"/>
      <c r="M92" s="2"/>
      <c r="N92" s="2"/>
    </row>
    <row r="93" spans="3:14" ht="15.75" customHeight="1" hidden="1">
      <c r="C93" s="2"/>
      <c r="D93" s="2"/>
      <c r="E93" s="2"/>
      <c r="F93" s="2"/>
      <c r="G93" s="2"/>
      <c r="H93" s="2"/>
      <c r="I93" s="2"/>
      <c r="J93" s="2"/>
      <c r="K93" s="2"/>
      <c r="L93" s="2"/>
      <c r="M93" s="2"/>
      <c r="N93" s="2"/>
    </row>
    <row r="94" spans="3:14" ht="15.75" customHeight="1" hidden="1">
      <c r="C94" s="2"/>
      <c r="D94" s="2"/>
      <c r="E94" s="2"/>
      <c r="F94" s="2"/>
      <c r="G94" s="2"/>
      <c r="H94" s="2"/>
      <c r="I94" s="2"/>
      <c r="J94" s="2"/>
      <c r="K94" s="2"/>
      <c r="L94" s="2"/>
      <c r="M94" s="2"/>
      <c r="N94" s="2"/>
    </row>
    <row r="95" spans="3:14" ht="15.75" customHeight="1" hidden="1">
      <c r="C95" s="2"/>
      <c r="D95" s="2"/>
      <c r="E95" s="2"/>
      <c r="F95" s="2"/>
      <c r="G95" s="2"/>
      <c r="H95" s="2"/>
      <c r="I95" s="2"/>
      <c r="J95" s="2"/>
      <c r="K95" s="2"/>
      <c r="L95" s="2"/>
      <c r="M95" s="2"/>
      <c r="N95" s="2"/>
    </row>
    <row r="96" spans="3:14" ht="15.75" customHeight="1" hidden="1">
      <c r="C96" s="2"/>
      <c r="D96" s="2"/>
      <c r="E96" s="2"/>
      <c r="F96" s="2"/>
      <c r="G96" s="2"/>
      <c r="H96" s="2"/>
      <c r="I96" s="2"/>
      <c r="J96" s="2"/>
      <c r="K96" s="2"/>
      <c r="L96" s="2"/>
      <c r="M96" s="2"/>
      <c r="N96" s="2"/>
    </row>
    <row r="97" spans="3:14" ht="15.75" customHeight="1" hidden="1">
      <c r="C97" s="2"/>
      <c r="D97" s="2"/>
      <c r="E97" s="2"/>
      <c r="F97" s="2"/>
      <c r="G97" s="2"/>
      <c r="H97" s="2"/>
      <c r="I97" s="2"/>
      <c r="J97" s="2"/>
      <c r="K97" s="2"/>
      <c r="L97" s="2"/>
      <c r="M97" s="2"/>
      <c r="N97" s="2"/>
    </row>
    <row r="98" spans="3:14" ht="15.75" customHeight="1" hidden="1">
      <c r="C98" s="2"/>
      <c r="D98" s="2"/>
      <c r="E98" s="2"/>
      <c r="F98" s="2"/>
      <c r="G98" s="2"/>
      <c r="H98" s="2"/>
      <c r="I98" s="2"/>
      <c r="J98" s="2"/>
      <c r="K98" s="2"/>
      <c r="L98" s="2"/>
      <c r="M98" s="2"/>
      <c r="N98" s="2"/>
    </row>
    <row r="99" spans="3:14" ht="15.75" customHeight="1" hidden="1">
      <c r="C99" s="2"/>
      <c r="D99" s="2"/>
      <c r="E99" s="2"/>
      <c r="F99" s="2"/>
      <c r="G99" s="2"/>
      <c r="H99" s="2"/>
      <c r="I99" s="2"/>
      <c r="J99" s="2"/>
      <c r="K99" s="2"/>
      <c r="L99" s="2"/>
      <c r="M99" s="2"/>
      <c r="N99" s="2"/>
    </row>
    <row r="100" spans="3:14" ht="15.75" customHeight="1" hidden="1">
      <c r="C100" s="2"/>
      <c r="D100" s="2"/>
      <c r="E100" s="2"/>
      <c r="F100" s="2"/>
      <c r="G100" s="2"/>
      <c r="H100" s="2"/>
      <c r="I100" s="2"/>
      <c r="J100" s="2"/>
      <c r="K100" s="2"/>
      <c r="L100" s="2"/>
      <c r="M100" s="2"/>
      <c r="N100" s="2"/>
    </row>
    <row r="101" spans="3:14" ht="15.75" customHeight="1" hidden="1">
      <c r="C101" s="2"/>
      <c r="D101" s="2"/>
      <c r="E101" s="2"/>
      <c r="F101" s="2"/>
      <c r="G101" s="2"/>
      <c r="H101" s="2"/>
      <c r="I101" s="2"/>
      <c r="J101" s="2"/>
      <c r="K101" s="2"/>
      <c r="L101" s="2"/>
      <c r="M101" s="2"/>
      <c r="N101" s="2"/>
    </row>
    <row r="102" spans="3:14" ht="15.75" customHeight="1" hidden="1">
      <c r="C102" s="2"/>
      <c r="D102" s="2"/>
      <c r="E102" s="2"/>
      <c r="F102" s="2"/>
      <c r="G102" s="2"/>
      <c r="H102" s="2"/>
      <c r="I102" s="2"/>
      <c r="J102" s="2"/>
      <c r="K102" s="2"/>
      <c r="L102" s="2"/>
      <c r="M102" s="2"/>
      <c r="N102" s="2"/>
    </row>
    <row r="103" spans="3:14" ht="15.75" customHeight="1" hidden="1">
      <c r="C103" s="2"/>
      <c r="D103" s="2"/>
      <c r="E103" s="2"/>
      <c r="F103" s="2"/>
      <c r="G103" s="2"/>
      <c r="H103" s="2"/>
      <c r="I103" s="2"/>
      <c r="J103" s="2"/>
      <c r="K103" s="2"/>
      <c r="L103" s="2"/>
      <c r="M103" s="2"/>
      <c r="N103" s="2"/>
    </row>
    <row r="104" spans="3:14" ht="15.75" customHeight="1" hidden="1">
      <c r="C104" s="2"/>
      <c r="D104" s="2"/>
      <c r="E104" s="2"/>
      <c r="F104" s="2"/>
      <c r="G104" s="2"/>
      <c r="H104" s="2"/>
      <c r="I104" s="2"/>
      <c r="J104" s="2"/>
      <c r="K104" s="2"/>
      <c r="L104" s="2"/>
      <c r="M104" s="2"/>
      <c r="N104" s="2"/>
    </row>
    <row r="105" spans="3:14" ht="15.75" customHeight="1" hidden="1">
      <c r="C105" s="2"/>
      <c r="D105" s="2"/>
      <c r="E105" s="2"/>
      <c r="F105" s="2"/>
      <c r="G105" s="2"/>
      <c r="H105" s="2"/>
      <c r="I105" s="2"/>
      <c r="J105" s="2"/>
      <c r="K105" s="2"/>
      <c r="L105" s="2"/>
      <c r="M105" s="2"/>
      <c r="N105" s="2"/>
    </row>
    <row r="106" spans="3:14" ht="15.75" customHeight="1" hidden="1">
      <c r="C106" s="2"/>
      <c r="D106" s="2"/>
      <c r="E106" s="2"/>
      <c r="F106" s="2"/>
      <c r="G106" s="2"/>
      <c r="H106" s="2"/>
      <c r="I106" s="2"/>
      <c r="J106" s="2"/>
      <c r="K106" s="2"/>
      <c r="L106" s="2"/>
      <c r="M106" s="2"/>
      <c r="N106" s="2"/>
    </row>
    <row r="107" spans="3:14" ht="15.75" customHeight="1" hidden="1">
      <c r="C107" s="2"/>
      <c r="D107" s="2"/>
      <c r="E107" s="2"/>
      <c r="F107" s="2"/>
      <c r="G107" s="2"/>
      <c r="H107" s="2"/>
      <c r="I107" s="2"/>
      <c r="J107" s="2"/>
      <c r="K107" s="2"/>
      <c r="L107" s="2"/>
      <c r="M107" s="2"/>
      <c r="N107" s="2"/>
    </row>
    <row r="108" spans="3:14" ht="15.75" customHeight="1" hidden="1">
      <c r="C108" s="2"/>
      <c r="D108" s="2"/>
      <c r="E108" s="2"/>
      <c r="F108" s="2"/>
      <c r="G108" s="2"/>
      <c r="H108" s="2"/>
      <c r="I108" s="2"/>
      <c r="J108" s="2"/>
      <c r="K108" s="2"/>
      <c r="L108" s="2"/>
      <c r="M108" s="2"/>
      <c r="N108" s="2"/>
    </row>
    <row r="109" ht="12.75"/>
    <row r="110" ht="12.75"/>
    <row r="111" ht="12.75"/>
    <row r="112" ht="12.75"/>
  </sheetData>
  <sheetProtection password="E928" sheet="1"/>
  <mergeCells count="93">
    <mergeCell ref="A14:N14"/>
    <mergeCell ref="I8:N8"/>
    <mergeCell ref="A1:N1"/>
    <mergeCell ref="A4:M5"/>
    <mergeCell ref="A7:H10"/>
    <mergeCell ref="A2:M2"/>
    <mergeCell ref="I7:N7"/>
    <mergeCell ref="I9:N9"/>
    <mergeCell ref="I10:N10"/>
    <mergeCell ref="A3:N3"/>
    <mergeCell ref="B6:F6"/>
    <mergeCell ref="A19:N19"/>
    <mergeCell ref="A17:N17"/>
    <mergeCell ref="D24:E24"/>
    <mergeCell ref="D23:E23"/>
    <mergeCell ref="F22:I22"/>
    <mergeCell ref="B15:N15"/>
    <mergeCell ref="B16:N16"/>
    <mergeCell ref="I6:N6"/>
    <mergeCell ref="A29:N29"/>
    <mergeCell ref="A27:N27"/>
    <mergeCell ref="A21:J21"/>
    <mergeCell ref="B13:L13"/>
    <mergeCell ref="M13:N13"/>
    <mergeCell ref="D22:E22"/>
    <mergeCell ref="B20:N20"/>
    <mergeCell ref="K18:N18"/>
    <mergeCell ref="J22:J26"/>
    <mergeCell ref="B18:J18"/>
    <mergeCell ref="B51:I51"/>
    <mergeCell ref="B50:N50"/>
    <mergeCell ref="B48:N48"/>
    <mergeCell ref="B28:N28"/>
    <mergeCell ref="F24:I24"/>
    <mergeCell ref="D25:E25"/>
    <mergeCell ref="F25:I25"/>
    <mergeCell ref="K22:N26"/>
    <mergeCell ref="F23:I23"/>
    <mergeCell ref="B26:I26"/>
    <mergeCell ref="A56:N56"/>
    <mergeCell ref="A55:N55"/>
    <mergeCell ref="B47:N47"/>
    <mergeCell ref="B53:D53"/>
    <mergeCell ref="K53:N53"/>
    <mergeCell ref="F53:I53"/>
    <mergeCell ref="A49:N49"/>
    <mergeCell ref="A51:A54"/>
    <mergeCell ref="B52:N52"/>
    <mergeCell ref="K51:N51"/>
    <mergeCell ref="J44:M45"/>
    <mergeCell ref="F44:I44"/>
    <mergeCell ref="F45:I45"/>
    <mergeCell ref="F39:I39"/>
    <mergeCell ref="K40:L40"/>
    <mergeCell ref="B41:I41"/>
    <mergeCell ref="D44:E45"/>
    <mergeCell ref="K41:L41"/>
    <mergeCell ref="D31:E31"/>
    <mergeCell ref="D33:E33"/>
    <mergeCell ref="A46:N46"/>
    <mergeCell ref="D39:E39"/>
    <mergeCell ref="N44:N45"/>
    <mergeCell ref="D40:E40"/>
    <mergeCell ref="A44:A45"/>
    <mergeCell ref="A42:N42"/>
    <mergeCell ref="F40:I40"/>
    <mergeCell ref="D38:E38"/>
    <mergeCell ref="K38:L38"/>
    <mergeCell ref="D36:E36"/>
    <mergeCell ref="D34:E34"/>
    <mergeCell ref="F37:I37"/>
    <mergeCell ref="F38:I38"/>
    <mergeCell ref="D35:E35"/>
    <mergeCell ref="K30:L30"/>
    <mergeCell ref="F30:I30"/>
    <mergeCell ref="K35:L35"/>
    <mergeCell ref="K32:L32"/>
    <mergeCell ref="K31:L31"/>
    <mergeCell ref="K39:L39"/>
    <mergeCell ref="F31:I31"/>
    <mergeCell ref="F32:I32"/>
    <mergeCell ref="F33:I33"/>
    <mergeCell ref="K33:L33"/>
    <mergeCell ref="D30:E30"/>
    <mergeCell ref="D37:E37"/>
    <mergeCell ref="D32:E32"/>
    <mergeCell ref="K36:L36"/>
    <mergeCell ref="F36:I36"/>
    <mergeCell ref="F34:I34"/>
    <mergeCell ref="K34:L34"/>
    <mergeCell ref="K37:L37"/>
    <mergeCell ref="J30:J41"/>
    <mergeCell ref="F35:I35"/>
  </mergeCells>
  <printOptions horizontalCentered="1" verticalCentered="1"/>
  <pageMargins left="0.4" right="0.41" top="0.5" bottom="0.5" header="0.67" footer="0.5"/>
  <pageSetup fitToHeight="1" fitToWidth="1" horizontalDpi="600" verticalDpi="600" orientation="portrait" scale="91"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D60"/>
  <sheetViews>
    <sheetView showGridLines="0" zoomScalePageLayoutView="0" workbookViewId="0" topLeftCell="A1">
      <selection activeCell="F3" sqref="F3"/>
    </sheetView>
  </sheetViews>
  <sheetFormatPr defaultColWidth="9.140625" defaultRowHeight="12.75"/>
  <cols>
    <col min="1" max="1" width="10.421875" style="0" bestFit="1" customWidth="1"/>
    <col min="2" max="2" width="1.1484375" style="0" customWidth="1"/>
    <col min="3" max="3" width="91.00390625" style="0" customWidth="1"/>
  </cols>
  <sheetData>
    <row r="1" spans="1:4" ht="15" customHeight="1" thickBot="1">
      <c r="A1" s="320" t="s">
        <v>2</v>
      </c>
      <c r="B1" s="321"/>
      <c r="C1" s="322"/>
      <c r="D1" s="2"/>
    </row>
    <row r="2" spans="1:4" ht="12.75">
      <c r="A2" s="4"/>
      <c r="B2" s="3"/>
      <c r="C2" s="3"/>
      <c r="D2" s="2"/>
    </row>
    <row r="3" spans="1:4" ht="66">
      <c r="A3" s="66" t="s">
        <v>20</v>
      </c>
      <c r="B3" s="67"/>
      <c r="C3" s="71" t="s">
        <v>138</v>
      </c>
      <c r="D3" s="2"/>
    </row>
    <row r="4" spans="1:4" ht="12.75">
      <c r="A4" s="3"/>
      <c r="B4" s="3"/>
      <c r="C4" s="16"/>
      <c r="D4" s="2"/>
    </row>
    <row r="5" spans="1:4" ht="105">
      <c r="A5" s="69" t="s">
        <v>21</v>
      </c>
      <c r="B5" s="67"/>
      <c r="C5" s="71" t="s">
        <v>139</v>
      </c>
      <c r="D5" s="2"/>
    </row>
    <row r="6" spans="1:4" ht="12.75">
      <c r="A6" s="3"/>
      <c r="B6" s="3"/>
      <c r="C6" s="16"/>
      <c r="D6" s="2"/>
    </row>
    <row r="7" spans="1:4" ht="39">
      <c r="A7" s="69" t="s">
        <v>22</v>
      </c>
      <c r="B7" s="67"/>
      <c r="C7" s="71" t="s">
        <v>42</v>
      </c>
      <c r="D7" s="2"/>
    </row>
    <row r="8" spans="1:4" ht="12.75">
      <c r="A8" s="16"/>
      <c r="B8" s="16"/>
      <c r="C8" s="16"/>
      <c r="D8" s="2"/>
    </row>
    <row r="9" spans="1:4" ht="92.25">
      <c r="A9" s="69" t="s">
        <v>23</v>
      </c>
      <c r="B9" s="67"/>
      <c r="C9" s="71" t="s">
        <v>91</v>
      </c>
      <c r="D9" s="2"/>
    </row>
    <row r="10" spans="1:4" ht="12.75">
      <c r="A10" s="3"/>
      <c r="B10" s="3"/>
      <c r="C10" s="16"/>
      <c r="D10" s="2"/>
    </row>
    <row r="11" spans="1:4" ht="66">
      <c r="A11" s="70" t="s">
        <v>28</v>
      </c>
      <c r="B11" s="67"/>
      <c r="C11" s="68" t="s">
        <v>43</v>
      </c>
      <c r="D11" s="2"/>
    </row>
    <row r="12" spans="1:4" ht="12.75">
      <c r="A12" s="16"/>
      <c r="B12" s="16"/>
      <c r="C12" s="16"/>
      <c r="D12" s="2"/>
    </row>
    <row r="13" spans="1:4" ht="66">
      <c r="A13" s="70" t="s">
        <v>29</v>
      </c>
      <c r="B13" s="67"/>
      <c r="C13" s="72" t="s">
        <v>3</v>
      </c>
      <c r="D13" s="2"/>
    </row>
    <row r="14" spans="1:4" ht="12.75">
      <c r="A14" s="16"/>
      <c r="B14" s="16"/>
      <c r="C14" s="16"/>
      <c r="D14" s="2"/>
    </row>
    <row r="15" spans="1:4" ht="52.5">
      <c r="A15" s="70" t="s">
        <v>9</v>
      </c>
      <c r="B15" s="16"/>
      <c r="C15" s="71" t="s">
        <v>92</v>
      </c>
      <c r="D15" s="2"/>
    </row>
    <row r="16" spans="1:4" ht="78.75">
      <c r="A16" s="3"/>
      <c r="B16" s="3"/>
      <c r="C16" s="71" t="s">
        <v>140</v>
      </c>
      <c r="D16" s="2"/>
    </row>
    <row r="17" spans="1:4" ht="105">
      <c r="A17" s="3"/>
      <c r="B17" s="3"/>
      <c r="C17" s="73" t="s">
        <v>0</v>
      </c>
      <c r="D17" s="2"/>
    </row>
    <row r="18" spans="1:4" ht="12.75">
      <c r="A18" s="3"/>
      <c r="B18" s="3"/>
      <c r="C18" s="16"/>
      <c r="D18" s="2"/>
    </row>
    <row r="19" spans="1:4" ht="12.75">
      <c r="A19" s="70" t="s">
        <v>10</v>
      </c>
      <c r="B19" s="67"/>
      <c r="C19" s="71" t="s">
        <v>8</v>
      </c>
      <c r="D19" s="2"/>
    </row>
    <row r="20" spans="1:4" ht="66">
      <c r="A20" s="70"/>
      <c r="B20" s="67"/>
      <c r="C20" s="71" t="s">
        <v>89</v>
      </c>
      <c r="D20" s="2"/>
    </row>
    <row r="21" spans="1:4" ht="52.5">
      <c r="A21" s="70"/>
      <c r="B21" s="67"/>
      <c r="C21" s="71" t="s">
        <v>90</v>
      </c>
      <c r="D21" s="2"/>
    </row>
    <row r="22" spans="1:4" ht="78.75">
      <c r="A22" s="70"/>
      <c r="B22" s="67"/>
      <c r="C22" s="71" t="s">
        <v>1</v>
      </c>
      <c r="D22" s="2"/>
    </row>
    <row r="23" spans="1:4" ht="39">
      <c r="A23" s="70"/>
      <c r="B23" s="67"/>
      <c r="C23" s="71" t="s">
        <v>4</v>
      </c>
      <c r="D23" s="2"/>
    </row>
    <row r="24" spans="1:4" ht="12.75">
      <c r="A24" s="16"/>
      <c r="B24" s="16"/>
      <c r="C24" s="16"/>
      <c r="D24" s="2"/>
    </row>
    <row r="25" spans="1:4" ht="26.25">
      <c r="A25" s="70" t="s">
        <v>11</v>
      </c>
      <c r="B25" s="67"/>
      <c r="C25" s="71" t="s">
        <v>143</v>
      </c>
      <c r="D25" s="2"/>
    </row>
    <row r="26" spans="1:4" ht="12.75">
      <c r="A26" s="16"/>
      <c r="B26" s="16"/>
      <c r="C26" s="16"/>
      <c r="D26" s="2"/>
    </row>
    <row r="27" spans="1:4" ht="52.5">
      <c r="A27" s="70" t="s">
        <v>5</v>
      </c>
      <c r="B27" s="67"/>
      <c r="C27" s="71" t="s">
        <v>44</v>
      </c>
      <c r="D27" s="2"/>
    </row>
    <row r="28" spans="1:4" ht="12.75">
      <c r="A28" s="16"/>
      <c r="B28" s="16"/>
      <c r="C28" s="16"/>
      <c r="D28" s="2"/>
    </row>
    <row r="29" spans="1:4" ht="52.5">
      <c r="A29" s="70" t="s">
        <v>6</v>
      </c>
      <c r="B29" s="67"/>
      <c r="C29" s="71" t="s">
        <v>45</v>
      </c>
      <c r="D29" s="2"/>
    </row>
    <row r="30" spans="1:4" ht="12.75">
      <c r="A30" s="16"/>
      <c r="B30" s="16"/>
      <c r="C30" s="16"/>
      <c r="D30" s="2"/>
    </row>
    <row r="31" spans="1:4" ht="92.25">
      <c r="A31" s="70" t="s">
        <v>7</v>
      </c>
      <c r="B31" s="3"/>
      <c r="C31" s="74" t="s">
        <v>141</v>
      </c>
      <c r="D31" s="2"/>
    </row>
    <row r="32" spans="1:4" ht="12.75">
      <c r="A32" s="3"/>
      <c r="B32" s="3"/>
      <c r="C32" s="16"/>
      <c r="D32" s="2"/>
    </row>
    <row r="33" spans="1:4" ht="12.75">
      <c r="A33" s="3"/>
      <c r="B33" s="3"/>
      <c r="C33" s="19"/>
      <c r="D33" s="2"/>
    </row>
    <row r="34" spans="1:4" ht="12.75">
      <c r="A34" s="3"/>
      <c r="B34" s="3"/>
      <c r="C34" s="19"/>
      <c r="D34" s="2"/>
    </row>
    <row r="35" spans="1:4" ht="12.75">
      <c r="A35" s="3"/>
      <c r="B35" s="3"/>
      <c r="C35" s="19"/>
      <c r="D35" s="2"/>
    </row>
    <row r="36" spans="1:4" ht="12.75">
      <c r="A36" s="3"/>
      <c r="B36" s="3"/>
      <c r="D36" s="2"/>
    </row>
    <row r="37" spans="1:4" ht="12.75">
      <c r="A37" s="3"/>
      <c r="B37" s="3"/>
      <c r="C37" s="19"/>
      <c r="D37" s="2"/>
    </row>
    <row r="38" spans="1:4" ht="12.75">
      <c r="A38" s="3"/>
      <c r="B38" s="3"/>
      <c r="C38" s="16"/>
      <c r="D38" s="2"/>
    </row>
    <row r="39" spans="1:4" ht="12.75">
      <c r="A39" s="3"/>
      <c r="B39" s="3"/>
      <c r="C39" s="16"/>
      <c r="D39" s="2"/>
    </row>
    <row r="40" spans="1:4" ht="12.75">
      <c r="A40" s="3"/>
      <c r="B40" s="3"/>
      <c r="C40" s="16"/>
      <c r="D40" s="2"/>
    </row>
    <row r="41" spans="1:4" ht="12.75">
      <c r="A41" s="3"/>
      <c r="B41" s="3"/>
      <c r="C41" s="16"/>
      <c r="D41" s="2"/>
    </row>
    <row r="42" spans="1:4" ht="12.75">
      <c r="A42" s="3"/>
      <c r="B42" s="3"/>
      <c r="C42" s="16"/>
      <c r="D42" s="2"/>
    </row>
    <row r="43" spans="1:4" ht="12.75">
      <c r="A43" s="3"/>
      <c r="B43" s="3"/>
      <c r="C43" s="16"/>
      <c r="D43" s="2"/>
    </row>
    <row r="44" spans="1:4" ht="12.75">
      <c r="A44" s="3"/>
      <c r="B44" s="3"/>
      <c r="C44" s="16"/>
      <c r="D44" s="2"/>
    </row>
    <row r="45" spans="1:4" ht="12.75">
      <c r="A45" s="3"/>
      <c r="B45" s="3"/>
      <c r="C45" s="16"/>
      <c r="D45" s="2"/>
    </row>
    <row r="46" spans="1:4" ht="12.75">
      <c r="A46" s="3"/>
      <c r="B46" s="3"/>
      <c r="C46" s="16"/>
      <c r="D46" s="2"/>
    </row>
    <row r="47" spans="1:4" ht="12.75">
      <c r="A47" s="3"/>
      <c r="B47" s="3"/>
      <c r="C47" s="16"/>
      <c r="D47" s="2"/>
    </row>
    <row r="48" spans="1:4" ht="12.75">
      <c r="A48" s="3"/>
      <c r="B48" s="3"/>
      <c r="C48" s="3"/>
      <c r="D48" s="1"/>
    </row>
    <row r="49" spans="1:3" ht="12">
      <c r="A49" s="4"/>
      <c r="B49" s="4"/>
      <c r="C49" s="4"/>
    </row>
    <row r="50" spans="1:3" ht="12">
      <c r="A50" s="4"/>
      <c r="B50" s="4"/>
      <c r="C50" s="4"/>
    </row>
    <row r="51" spans="1:3" ht="12">
      <c r="A51" s="4"/>
      <c r="B51" s="4"/>
      <c r="C51" s="4"/>
    </row>
    <row r="52" spans="1:3" ht="12">
      <c r="A52" s="4"/>
      <c r="B52" s="4"/>
      <c r="C52" s="4"/>
    </row>
    <row r="53" spans="1:3" ht="12">
      <c r="A53" s="4"/>
      <c r="B53" s="4"/>
      <c r="C53" s="4"/>
    </row>
    <row r="54" spans="1:3" ht="12">
      <c r="A54" s="4"/>
      <c r="B54" s="4"/>
      <c r="C54" s="4"/>
    </row>
    <row r="55" spans="1:3" ht="12">
      <c r="A55" s="4"/>
      <c r="B55" s="4"/>
      <c r="C55" s="4"/>
    </row>
    <row r="56" spans="1:3" ht="12">
      <c r="A56" s="4"/>
      <c r="B56" s="4"/>
      <c r="C56" s="4"/>
    </row>
    <row r="57" spans="1:3" ht="12">
      <c r="A57" s="4"/>
      <c r="B57" s="4"/>
      <c r="C57" s="4"/>
    </row>
    <row r="58" spans="1:3" ht="12">
      <c r="A58" s="4"/>
      <c r="B58" s="4"/>
      <c r="C58" s="4"/>
    </row>
    <row r="59" spans="1:3" ht="12">
      <c r="A59" s="4"/>
      <c r="B59" s="4"/>
      <c r="C59" s="4"/>
    </row>
    <row r="60" spans="1:3" ht="12">
      <c r="A60" s="4"/>
      <c r="B60" s="4"/>
      <c r="C60" s="4"/>
    </row>
  </sheetData>
  <sheetProtection/>
  <mergeCells count="1">
    <mergeCell ref="A1:C1"/>
  </mergeCells>
  <printOptions/>
  <pageMargins left="0.25" right="0.25" top="0.75" bottom="0.75" header="0.5" footer="0.5"/>
  <pageSetup fitToHeight="2" fitToWidth="1" horizontalDpi="600" verticalDpi="600" orientation="portrait" scale="89"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Q109"/>
  <sheetViews>
    <sheetView showGridLines="0" zoomScalePageLayoutView="0" workbookViewId="0" topLeftCell="A4">
      <selection activeCell="K35" sqref="K35:L35"/>
    </sheetView>
  </sheetViews>
  <sheetFormatPr defaultColWidth="0" defaultRowHeight="12.75" zeroHeight="1"/>
  <cols>
    <col min="1" max="1" width="2.28125" style="1" customWidth="1"/>
    <col min="2" max="2" width="12.00390625" style="1" customWidth="1"/>
    <col min="3" max="3" width="12.57421875" style="1" customWidth="1"/>
    <col min="4" max="4" width="12.421875" style="1" customWidth="1"/>
    <col min="5" max="5" width="0.9921875" style="1" customWidth="1"/>
    <col min="6" max="6" width="2.28125" style="1" customWidth="1"/>
    <col min="7" max="7" width="9.8515625" style="1" customWidth="1"/>
    <col min="8" max="8" width="0.71875" style="1" hidden="1" customWidth="1"/>
    <col min="9" max="9" width="3.8515625" style="1" customWidth="1"/>
    <col min="10" max="10" width="1.7109375" style="1" customWidth="1"/>
    <col min="11" max="11" width="2.140625" style="1" customWidth="1"/>
    <col min="12" max="12" width="25.00390625" style="1" customWidth="1"/>
    <col min="13" max="13" width="1.7109375" style="1" customWidth="1"/>
    <col min="14" max="14" width="18.7109375" style="1" customWidth="1"/>
    <col min="15" max="15" width="0.2890625" style="1" customWidth="1"/>
    <col min="16" max="16" width="3.57421875" style="1" hidden="1" customWidth="1"/>
    <col min="17" max="17" width="14.00390625" style="1" hidden="1" customWidth="1"/>
    <col min="18" max="19" width="0" style="1" hidden="1" customWidth="1"/>
    <col min="20" max="20" width="1.8515625" style="1" hidden="1" customWidth="1"/>
    <col min="21" max="255" width="0" style="1" hidden="1" customWidth="1"/>
    <col min="256" max="16384" width="3.28125" style="1" hidden="1" customWidth="1"/>
  </cols>
  <sheetData>
    <row r="1" spans="1:17" ht="3" customHeight="1">
      <c r="A1" s="313" t="s">
        <v>88</v>
      </c>
      <c r="B1" s="313"/>
      <c r="C1" s="313"/>
      <c r="D1" s="313"/>
      <c r="E1" s="313"/>
      <c r="F1" s="313"/>
      <c r="G1" s="313"/>
      <c r="H1" s="313"/>
      <c r="I1" s="313"/>
      <c r="J1" s="313"/>
      <c r="K1" s="313"/>
      <c r="L1" s="313"/>
      <c r="M1" s="313"/>
      <c r="N1" s="313"/>
      <c r="O1" s="3"/>
      <c r="Q1" s="11">
        <v>4</v>
      </c>
    </row>
    <row r="2" spans="1:17" ht="21" customHeight="1">
      <c r="A2" s="315" t="s">
        <v>95</v>
      </c>
      <c r="B2" s="410"/>
      <c r="C2" s="410"/>
      <c r="D2" s="410"/>
      <c r="E2" s="410"/>
      <c r="F2" s="410"/>
      <c r="G2" s="410"/>
      <c r="H2" s="410"/>
      <c r="I2" s="410"/>
      <c r="J2" s="410"/>
      <c r="K2" s="410"/>
      <c r="L2" s="410"/>
      <c r="M2" s="410"/>
      <c r="N2" s="65">
        <v>39179.50210648148</v>
      </c>
      <c r="O2" s="3"/>
      <c r="Q2" s="28"/>
    </row>
    <row r="3" spans="1:17" s="93" customFormat="1" ht="3.75" customHeight="1">
      <c r="A3" s="417"/>
      <c r="B3" s="418"/>
      <c r="C3" s="418"/>
      <c r="D3" s="418"/>
      <c r="E3" s="418"/>
      <c r="F3" s="418"/>
      <c r="G3" s="418"/>
      <c r="H3" s="418"/>
      <c r="I3" s="418"/>
      <c r="J3" s="418"/>
      <c r="K3" s="418"/>
      <c r="L3" s="418"/>
      <c r="M3" s="418"/>
      <c r="N3" s="419"/>
      <c r="O3" s="92"/>
      <c r="Q3" s="94"/>
    </row>
    <row r="4" spans="1:17" ht="9.75" customHeight="1">
      <c r="A4" s="211"/>
      <c r="B4" s="351"/>
      <c r="C4" s="351"/>
      <c r="D4" s="351"/>
      <c r="E4" s="351"/>
      <c r="F4" s="351"/>
      <c r="G4" s="351"/>
      <c r="H4" s="351"/>
      <c r="I4" s="351"/>
      <c r="J4" s="351"/>
      <c r="K4" s="351"/>
      <c r="L4" s="351"/>
      <c r="M4" s="351"/>
      <c r="N4" s="24"/>
      <c r="O4" s="3"/>
      <c r="Q4" s="28"/>
    </row>
    <row r="5" spans="1:17" ht="12" customHeight="1" thickBot="1">
      <c r="A5" s="404"/>
      <c r="B5" s="351"/>
      <c r="C5" s="351"/>
      <c r="D5" s="351"/>
      <c r="E5" s="351"/>
      <c r="F5" s="351"/>
      <c r="G5" s="351"/>
      <c r="H5" s="351"/>
      <c r="I5" s="351"/>
      <c r="J5" s="351"/>
      <c r="K5" s="351"/>
      <c r="L5" s="351"/>
      <c r="M5" s="351"/>
      <c r="N5" s="64" t="s">
        <v>109</v>
      </c>
      <c r="O5" s="3"/>
      <c r="Q5" s="28" t="b">
        <v>0</v>
      </c>
    </row>
    <row r="6" spans="1:17" ht="15" customHeight="1" thickBot="1">
      <c r="A6" s="157" t="s">
        <v>13</v>
      </c>
      <c r="B6" s="242" t="s">
        <v>32</v>
      </c>
      <c r="C6" s="263"/>
      <c r="D6" s="263"/>
      <c r="E6" s="263"/>
      <c r="F6" s="263"/>
      <c r="G6" s="158">
        <v>2</v>
      </c>
      <c r="H6" s="159" t="s">
        <v>12</v>
      </c>
      <c r="I6" s="300" t="s">
        <v>51</v>
      </c>
      <c r="J6" s="242"/>
      <c r="K6" s="242"/>
      <c r="L6" s="242"/>
      <c r="M6" s="242"/>
      <c r="N6" s="403"/>
      <c r="O6" s="17"/>
      <c r="P6" s="18"/>
      <c r="Q6" s="28" t="b">
        <v>0</v>
      </c>
    </row>
    <row r="7" spans="1:17" ht="15" customHeight="1">
      <c r="A7" s="408"/>
      <c r="B7" s="409"/>
      <c r="C7" s="409"/>
      <c r="D7" s="409"/>
      <c r="E7" s="409"/>
      <c r="F7" s="409"/>
      <c r="G7" s="409"/>
      <c r="H7" s="409"/>
      <c r="I7" s="411" t="s">
        <v>46</v>
      </c>
      <c r="J7" s="412"/>
      <c r="K7" s="412"/>
      <c r="L7" s="412"/>
      <c r="M7" s="412"/>
      <c r="N7" s="413"/>
      <c r="O7" s="17"/>
      <c r="Q7" s="28"/>
    </row>
    <row r="8" spans="1:17" ht="15" customHeight="1">
      <c r="A8" s="368"/>
      <c r="B8" s="368"/>
      <c r="C8" s="368"/>
      <c r="D8" s="368"/>
      <c r="E8" s="368"/>
      <c r="F8" s="368"/>
      <c r="G8" s="368"/>
      <c r="H8" s="368"/>
      <c r="I8" s="390" t="s">
        <v>47</v>
      </c>
      <c r="J8" s="391"/>
      <c r="K8" s="391"/>
      <c r="L8" s="391"/>
      <c r="M8" s="391"/>
      <c r="N8" s="392"/>
      <c r="O8" s="17"/>
      <c r="Q8" s="28"/>
    </row>
    <row r="9" spans="1:17" ht="15" customHeight="1">
      <c r="A9" s="368"/>
      <c r="B9" s="368"/>
      <c r="C9" s="368"/>
      <c r="D9" s="368"/>
      <c r="E9" s="368"/>
      <c r="F9" s="368"/>
      <c r="G9" s="368"/>
      <c r="H9" s="368"/>
      <c r="I9" s="414"/>
      <c r="J9" s="415"/>
      <c r="K9" s="415"/>
      <c r="L9" s="415"/>
      <c r="M9" s="415"/>
      <c r="N9" s="416"/>
      <c r="O9" s="17"/>
      <c r="Q9" s="28">
        <f>IF(Q5=TRUE,1,0)</f>
        <v>0</v>
      </c>
    </row>
    <row r="10" spans="1:17" ht="13.5" customHeight="1">
      <c r="A10" s="368"/>
      <c r="B10" s="368"/>
      <c r="C10" s="368"/>
      <c r="D10" s="368"/>
      <c r="E10" s="368"/>
      <c r="F10" s="368"/>
      <c r="G10" s="368"/>
      <c r="H10" s="368"/>
      <c r="I10" s="414"/>
      <c r="J10" s="415"/>
      <c r="K10" s="415"/>
      <c r="L10" s="415"/>
      <c r="M10" s="415"/>
      <c r="N10" s="416"/>
      <c r="O10" s="17"/>
      <c r="Q10" s="28">
        <f>IF(Q6=TRUE,1,0)</f>
        <v>0</v>
      </c>
    </row>
    <row r="11" spans="1:17" ht="4.5" customHeight="1" thickBot="1">
      <c r="A11" s="405"/>
      <c r="B11" s="406"/>
      <c r="C11" s="406"/>
      <c r="D11" s="406"/>
      <c r="E11" s="406"/>
      <c r="F11" s="406"/>
      <c r="G11" s="406"/>
      <c r="H11" s="406"/>
      <c r="I11" s="406"/>
      <c r="J11" s="406"/>
      <c r="K11" s="406"/>
      <c r="L11" s="406"/>
      <c r="M11" s="407"/>
      <c r="N11" s="364"/>
      <c r="O11" s="17"/>
      <c r="Q11" s="28">
        <f>IF(Q7=TRUE,1,0)</f>
        <v>0</v>
      </c>
    </row>
    <row r="12" spans="1:17" ht="15" customHeight="1" thickBot="1">
      <c r="A12" s="157" t="s">
        <v>14</v>
      </c>
      <c r="B12" s="381" t="s">
        <v>52</v>
      </c>
      <c r="C12" s="377"/>
      <c r="D12" s="377"/>
      <c r="E12" s="377"/>
      <c r="F12" s="377"/>
      <c r="G12" s="377"/>
      <c r="H12" s="377"/>
      <c r="I12" s="377"/>
      <c r="J12" s="377"/>
      <c r="K12" s="377"/>
      <c r="L12" s="378"/>
      <c r="M12" s="393" t="s">
        <v>48</v>
      </c>
      <c r="N12" s="394"/>
      <c r="O12" s="17"/>
      <c r="Q12" s="36">
        <f ca="1">NOW()</f>
        <v>42566.67924074074</v>
      </c>
    </row>
    <row r="13" spans="1:17" ht="4.5" customHeight="1" thickBot="1">
      <c r="A13" s="211"/>
      <c r="B13" s="351"/>
      <c r="C13" s="351"/>
      <c r="D13" s="351"/>
      <c r="E13" s="351"/>
      <c r="F13" s="351"/>
      <c r="G13" s="351"/>
      <c r="H13" s="351"/>
      <c r="I13" s="351"/>
      <c r="J13" s="351"/>
      <c r="K13" s="351"/>
      <c r="L13" s="351"/>
      <c r="M13" s="351"/>
      <c r="N13" s="352"/>
      <c r="O13" s="3"/>
      <c r="Q13" s="36">
        <v>37395.50211111111</v>
      </c>
    </row>
    <row r="14" spans="1:17" ht="15" customHeight="1" thickBot="1">
      <c r="A14" s="157" t="s">
        <v>15</v>
      </c>
      <c r="B14" s="383" t="s">
        <v>53</v>
      </c>
      <c r="C14" s="377"/>
      <c r="D14" s="377"/>
      <c r="E14" s="377"/>
      <c r="F14" s="377"/>
      <c r="G14" s="377"/>
      <c r="H14" s="377"/>
      <c r="I14" s="377"/>
      <c r="J14" s="377"/>
      <c r="K14" s="377"/>
      <c r="L14" s="377"/>
      <c r="M14" s="377"/>
      <c r="N14" s="378"/>
      <c r="O14" s="20"/>
      <c r="P14" s="10"/>
      <c r="Q14" s="37" t="str">
        <f ca="1">CONCATENATE("No. ",ROUND(NOW()-37322,3)*1000)</f>
        <v>No. 5244679</v>
      </c>
    </row>
    <row r="15" spans="1:17" ht="27.75" customHeight="1">
      <c r="A15" s="22"/>
      <c r="B15" s="397" t="s">
        <v>94</v>
      </c>
      <c r="C15" s="398"/>
      <c r="D15" s="398"/>
      <c r="E15" s="398"/>
      <c r="F15" s="398"/>
      <c r="G15" s="398"/>
      <c r="H15" s="398"/>
      <c r="I15" s="398"/>
      <c r="J15" s="398"/>
      <c r="K15" s="398"/>
      <c r="L15" s="398"/>
      <c r="M15" s="398"/>
      <c r="N15" s="399"/>
      <c r="O15" s="3" t="s">
        <v>87</v>
      </c>
      <c r="Q15" s="37" t="s">
        <v>88</v>
      </c>
    </row>
    <row r="16" spans="1:17" ht="4.5" customHeight="1" thickBot="1">
      <c r="A16" s="211"/>
      <c r="B16" s="351"/>
      <c r="C16" s="351"/>
      <c r="D16" s="351"/>
      <c r="E16" s="351"/>
      <c r="F16" s="351"/>
      <c r="G16" s="351"/>
      <c r="H16" s="351"/>
      <c r="I16" s="351"/>
      <c r="J16" s="351"/>
      <c r="K16" s="351"/>
      <c r="L16" s="351"/>
      <c r="M16" s="351"/>
      <c r="N16" s="352"/>
      <c r="O16" s="3"/>
      <c r="Q16" s="38"/>
    </row>
    <row r="17" spans="1:15" ht="15" customHeight="1" thickBot="1">
      <c r="A17" s="157" t="s">
        <v>16</v>
      </c>
      <c r="B17" s="383" t="s">
        <v>54</v>
      </c>
      <c r="C17" s="377"/>
      <c r="D17" s="377"/>
      <c r="E17" s="377"/>
      <c r="F17" s="377"/>
      <c r="G17" s="377"/>
      <c r="H17" s="377"/>
      <c r="I17" s="377"/>
      <c r="J17" s="378"/>
      <c r="K17" s="400" t="s">
        <v>135</v>
      </c>
      <c r="L17" s="400"/>
      <c r="M17" s="401"/>
      <c r="N17" s="402"/>
      <c r="O17" s="6"/>
    </row>
    <row r="18" spans="1:15" ht="4.5" customHeight="1" thickBot="1">
      <c r="A18" s="211"/>
      <c r="B18" s="351"/>
      <c r="C18" s="351"/>
      <c r="D18" s="351"/>
      <c r="E18" s="351"/>
      <c r="F18" s="351"/>
      <c r="G18" s="351"/>
      <c r="H18" s="351"/>
      <c r="I18" s="351"/>
      <c r="J18" s="351"/>
      <c r="K18" s="351"/>
      <c r="L18" s="351"/>
      <c r="M18" s="351"/>
      <c r="N18" s="352"/>
      <c r="O18" s="3"/>
    </row>
    <row r="19" spans="1:15" ht="15" customHeight="1" thickBot="1">
      <c r="A19" s="157" t="s">
        <v>17</v>
      </c>
      <c r="B19" s="292" t="s">
        <v>96</v>
      </c>
      <c r="C19" s="293"/>
      <c r="D19" s="293"/>
      <c r="E19" s="293"/>
      <c r="F19" s="293"/>
      <c r="G19" s="293"/>
      <c r="H19" s="293"/>
      <c r="I19" s="293"/>
      <c r="J19" s="395"/>
      <c r="K19" s="395"/>
      <c r="L19" s="395"/>
      <c r="M19" s="395"/>
      <c r="N19" s="396"/>
      <c r="O19" s="3"/>
    </row>
    <row r="20" spans="1:15" ht="3.75" customHeight="1">
      <c r="A20" s="211"/>
      <c r="B20" s="351"/>
      <c r="C20" s="351"/>
      <c r="D20" s="351"/>
      <c r="E20" s="351"/>
      <c r="F20" s="351"/>
      <c r="G20" s="351"/>
      <c r="H20" s="351"/>
      <c r="I20" s="351"/>
      <c r="J20" s="348"/>
      <c r="K20" s="41"/>
      <c r="L20" s="41"/>
      <c r="M20" s="41"/>
      <c r="N20" s="42"/>
      <c r="O20" s="3"/>
    </row>
    <row r="21" spans="1:15" ht="15" customHeight="1">
      <c r="A21" s="43"/>
      <c r="B21" s="75" t="s">
        <v>56</v>
      </c>
      <c r="C21" s="75" t="s">
        <v>57</v>
      </c>
      <c r="D21" s="186" t="s">
        <v>58</v>
      </c>
      <c r="E21" s="187"/>
      <c r="F21" s="202" t="s">
        <v>59</v>
      </c>
      <c r="G21" s="384"/>
      <c r="H21" s="384"/>
      <c r="I21" s="385"/>
      <c r="J21" s="299"/>
      <c r="K21" s="274" t="s">
        <v>55</v>
      </c>
      <c r="L21" s="328"/>
      <c r="M21" s="328"/>
      <c r="N21" s="329"/>
      <c r="O21" s="3"/>
    </row>
    <row r="22" spans="1:15" ht="15" customHeight="1">
      <c r="A22" s="49" t="s">
        <v>13</v>
      </c>
      <c r="B22" s="96" t="s">
        <v>49</v>
      </c>
      <c r="C22" s="95"/>
      <c r="D22" s="341"/>
      <c r="E22" s="342"/>
      <c r="F22" s="336"/>
      <c r="G22" s="337"/>
      <c r="H22" s="337"/>
      <c r="I22" s="338"/>
      <c r="J22" s="299"/>
      <c r="K22" s="330"/>
      <c r="L22" s="331"/>
      <c r="M22" s="331"/>
      <c r="N22" s="332"/>
      <c r="O22" s="3"/>
    </row>
    <row r="23" spans="1:15" ht="15" customHeight="1">
      <c r="A23" s="50" t="s">
        <v>97</v>
      </c>
      <c r="B23" s="95"/>
      <c r="C23" s="95"/>
      <c r="D23" s="341"/>
      <c r="E23" s="342"/>
      <c r="F23" s="336"/>
      <c r="G23" s="337"/>
      <c r="H23" s="337"/>
      <c r="I23" s="338"/>
      <c r="J23" s="299"/>
      <c r="K23" s="330"/>
      <c r="L23" s="331"/>
      <c r="M23" s="331"/>
      <c r="N23" s="332"/>
      <c r="O23" s="3"/>
    </row>
    <row r="24" spans="1:15" ht="15" customHeight="1">
      <c r="A24" s="50" t="s">
        <v>98</v>
      </c>
      <c r="B24" s="95"/>
      <c r="C24" s="95"/>
      <c r="D24" s="341"/>
      <c r="E24" s="342"/>
      <c r="F24" s="336"/>
      <c r="G24" s="337"/>
      <c r="H24" s="337"/>
      <c r="I24" s="338"/>
      <c r="J24" s="299"/>
      <c r="K24" s="330"/>
      <c r="L24" s="331"/>
      <c r="M24" s="331"/>
      <c r="N24" s="332"/>
      <c r="O24" s="3"/>
    </row>
    <row r="25" spans="1:15" ht="15" customHeight="1">
      <c r="A25" s="45"/>
      <c r="B25" s="283" t="s">
        <v>99</v>
      </c>
      <c r="C25" s="284"/>
      <c r="D25" s="284"/>
      <c r="E25" s="284"/>
      <c r="F25" s="284"/>
      <c r="G25" s="339"/>
      <c r="H25" s="339"/>
      <c r="I25" s="340"/>
      <c r="J25" s="299"/>
      <c r="K25" s="333"/>
      <c r="L25" s="334"/>
      <c r="M25" s="334"/>
      <c r="N25" s="335"/>
      <c r="O25" s="3"/>
    </row>
    <row r="26" spans="1:15" ht="4.5" customHeight="1" thickBot="1">
      <c r="A26" s="211"/>
      <c r="B26" s="351"/>
      <c r="C26" s="351"/>
      <c r="D26" s="351"/>
      <c r="E26" s="351"/>
      <c r="F26" s="351"/>
      <c r="G26" s="351"/>
      <c r="H26" s="351"/>
      <c r="I26" s="351"/>
      <c r="J26" s="351"/>
      <c r="K26" s="351"/>
      <c r="L26" s="351"/>
      <c r="M26" s="351"/>
      <c r="N26" s="352"/>
      <c r="O26" s="3"/>
    </row>
    <row r="27" spans="1:15" ht="15" customHeight="1" thickBot="1">
      <c r="A27" s="157" t="s">
        <v>18</v>
      </c>
      <c r="B27" s="381" t="s">
        <v>100</v>
      </c>
      <c r="C27" s="382"/>
      <c r="D27" s="382"/>
      <c r="E27" s="382"/>
      <c r="F27" s="382"/>
      <c r="G27" s="382"/>
      <c r="H27" s="382"/>
      <c r="I27" s="377"/>
      <c r="J27" s="377"/>
      <c r="K27" s="377"/>
      <c r="L27" s="377"/>
      <c r="M27" s="377"/>
      <c r="N27" s="378"/>
      <c r="O27" s="3"/>
    </row>
    <row r="28" spans="1:15" ht="4.5" customHeight="1">
      <c r="A28" s="211"/>
      <c r="B28" s="351"/>
      <c r="C28" s="351"/>
      <c r="D28" s="351"/>
      <c r="E28" s="351"/>
      <c r="F28" s="351"/>
      <c r="G28" s="351"/>
      <c r="H28" s="351"/>
      <c r="I28" s="351"/>
      <c r="J28" s="351"/>
      <c r="K28" s="351"/>
      <c r="L28" s="351"/>
      <c r="M28" s="351"/>
      <c r="N28" s="352"/>
      <c r="O28" s="3"/>
    </row>
    <row r="29" spans="1:15" ht="15" customHeight="1">
      <c r="A29" s="25"/>
      <c r="B29" s="75" t="s">
        <v>56</v>
      </c>
      <c r="C29" s="75" t="s">
        <v>57</v>
      </c>
      <c r="D29" s="344" t="s">
        <v>61</v>
      </c>
      <c r="E29" s="345"/>
      <c r="F29" s="353" t="s">
        <v>59</v>
      </c>
      <c r="G29" s="368"/>
      <c r="H29" s="368"/>
      <c r="I29" s="368"/>
      <c r="J29" s="299"/>
      <c r="K29" s="353" t="s">
        <v>101</v>
      </c>
      <c r="L29" s="345"/>
      <c r="M29" s="34"/>
      <c r="N29" s="75" t="s">
        <v>102</v>
      </c>
      <c r="O29" s="5"/>
    </row>
    <row r="30" spans="1:15" ht="15" customHeight="1">
      <c r="A30" s="27" t="s">
        <v>33</v>
      </c>
      <c r="B30" s="77" t="s">
        <v>64</v>
      </c>
      <c r="C30" s="77" t="s">
        <v>64</v>
      </c>
      <c r="D30" s="327" t="s">
        <v>64</v>
      </c>
      <c r="E30" s="327"/>
      <c r="F30" s="327" t="s">
        <v>64</v>
      </c>
      <c r="G30" s="345"/>
      <c r="H30" s="345"/>
      <c r="I30" s="345"/>
      <c r="J30" s="348"/>
      <c r="K30" s="346" t="s">
        <v>65</v>
      </c>
      <c r="L30" s="370"/>
      <c r="M30" s="46"/>
      <c r="N30" s="99"/>
      <c r="O30" s="3"/>
    </row>
    <row r="31" spans="1:15" ht="15" customHeight="1">
      <c r="A31" s="27" t="s">
        <v>34</v>
      </c>
      <c r="B31" s="77" t="s">
        <v>49</v>
      </c>
      <c r="C31" s="77" t="s">
        <v>66</v>
      </c>
      <c r="D31" s="327">
        <v>70499</v>
      </c>
      <c r="E31" s="327"/>
      <c r="F31" s="327" t="s">
        <v>66</v>
      </c>
      <c r="G31" s="345"/>
      <c r="H31" s="345"/>
      <c r="I31" s="345"/>
      <c r="J31" s="348"/>
      <c r="K31" s="346" t="s">
        <v>67</v>
      </c>
      <c r="L31" s="345"/>
      <c r="M31" s="97"/>
      <c r="N31" s="99">
        <v>500</v>
      </c>
      <c r="O31" s="3"/>
    </row>
    <row r="32" spans="1:15" ht="15" customHeight="1">
      <c r="A32" s="27" t="s">
        <v>35</v>
      </c>
      <c r="B32" s="77" t="s">
        <v>49</v>
      </c>
      <c r="C32" s="77" t="s">
        <v>66</v>
      </c>
      <c r="D32" s="327">
        <v>70499</v>
      </c>
      <c r="E32" s="327"/>
      <c r="F32" s="327" t="s">
        <v>66</v>
      </c>
      <c r="G32" s="345"/>
      <c r="H32" s="345"/>
      <c r="I32" s="345"/>
      <c r="J32" s="348"/>
      <c r="K32" s="346" t="s">
        <v>68</v>
      </c>
      <c r="L32" s="345"/>
      <c r="M32" s="46"/>
      <c r="N32" s="99">
        <v>400</v>
      </c>
      <c r="O32" s="3"/>
    </row>
    <row r="33" spans="1:15" ht="15" customHeight="1">
      <c r="A33" s="27" t="s">
        <v>36</v>
      </c>
      <c r="B33" s="77" t="s">
        <v>49</v>
      </c>
      <c r="C33" s="77" t="s">
        <v>66</v>
      </c>
      <c r="D33" s="327">
        <v>70499</v>
      </c>
      <c r="E33" s="327"/>
      <c r="F33" s="327" t="s">
        <v>66</v>
      </c>
      <c r="G33" s="327"/>
      <c r="H33" s="327"/>
      <c r="I33" s="327"/>
      <c r="J33" s="348"/>
      <c r="K33" s="346" t="s">
        <v>69</v>
      </c>
      <c r="L33" s="345"/>
      <c r="M33" s="46"/>
      <c r="N33" s="99">
        <v>200</v>
      </c>
      <c r="O33" s="3"/>
    </row>
    <row r="34" spans="1:15" ht="15" customHeight="1">
      <c r="A34" s="26" t="s">
        <v>37</v>
      </c>
      <c r="B34" s="78"/>
      <c r="C34" s="78"/>
      <c r="D34" s="343"/>
      <c r="E34" s="343"/>
      <c r="F34" s="343"/>
      <c r="G34" s="343"/>
      <c r="H34" s="343"/>
      <c r="I34" s="343"/>
      <c r="J34" s="348"/>
      <c r="K34" s="369" t="s">
        <v>70</v>
      </c>
      <c r="L34" s="345"/>
      <c r="M34" s="46"/>
      <c r="N34" s="100"/>
      <c r="O34" s="3"/>
    </row>
    <row r="35" spans="1:15" ht="15" customHeight="1">
      <c r="A35" s="26"/>
      <c r="B35" s="77" t="s">
        <v>64</v>
      </c>
      <c r="C35" s="77" t="s">
        <v>64</v>
      </c>
      <c r="D35" s="327" t="s">
        <v>64</v>
      </c>
      <c r="E35" s="327"/>
      <c r="F35" s="327" t="s">
        <v>64</v>
      </c>
      <c r="G35" s="327"/>
      <c r="H35" s="327"/>
      <c r="I35" s="327"/>
      <c r="J35" s="348"/>
      <c r="K35" s="347" t="s">
        <v>147</v>
      </c>
      <c r="L35" s="345"/>
      <c r="M35" s="46"/>
      <c r="N35" s="84">
        <v>0</v>
      </c>
      <c r="O35" s="3"/>
    </row>
    <row r="36" spans="1:15" ht="15" customHeight="1">
      <c r="A36" s="26" t="s">
        <v>38</v>
      </c>
      <c r="B36" s="77" t="s">
        <v>64</v>
      </c>
      <c r="C36" s="77" t="s">
        <v>64</v>
      </c>
      <c r="D36" s="327" t="s">
        <v>64</v>
      </c>
      <c r="E36" s="327"/>
      <c r="F36" s="327" t="s">
        <v>64</v>
      </c>
      <c r="G36" s="327"/>
      <c r="H36" s="327"/>
      <c r="I36" s="327"/>
      <c r="J36" s="348"/>
      <c r="K36" s="346" t="s">
        <v>71</v>
      </c>
      <c r="L36" s="345"/>
      <c r="M36" s="46"/>
      <c r="N36" s="99"/>
      <c r="O36" s="3"/>
    </row>
    <row r="37" spans="1:15" ht="15" customHeight="1">
      <c r="A37" s="26" t="s">
        <v>39</v>
      </c>
      <c r="B37" s="77" t="s">
        <v>64</v>
      </c>
      <c r="C37" s="77" t="s">
        <v>64</v>
      </c>
      <c r="D37" s="327" t="s">
        <v>64</v>
      </c>
      <c r="E37" s="327"/>
      <c r="F37" s="327" t="s">
        <v>64</v>
      </c>
      <c r="G37" s="327"/>
      <c r="H37" s="327"/>
      <c r="I37" s="327"/>
      <c r="J37" s="348"/>
      <c r="K37" s="346" t="s">
        <v>72</v>
      </c>
      <c r="L37" s="345"/>
      <c r="M37" s="46"/>
      <c r="N37" s="99"/>
      <c r="O37" s="3"/>
    </row>
    <row r="38" spans="1:15" ht="15" customHeight="1">
      <c r="A38" s="26" t="s">
        <v>40</v>
      </c>
      <c r="B38" s="77" t="s">
        <v>49</v>
      </c>
      <c r="C38" s="77" t="s">
        <v>66</v>
      </c>
      <c r="D38" s="327">
        <v>70499</v>
      </c>
      <c r="E38" s="327"/>
      <c r="F38" s="327" t="s">
        <v>66</v>
      </c>
      <c r="G38" s="327"/>
      <c r="H38" s="327"/>
      <c r="I38" s="327"/>
      <c r="J38" s="348"/>
      <c r="K38" s="346" t="s">
        <v>73</v>
      </c>
      <c r="L38" s="345"/>
      <c r="M38" s="46"/>
      <c r="N38" s="99">
        <v>100</v>
      </c>
      <c r="O38" s="3"/>
    </row>
    <row r="39" spans="1:15" ht="15" customHeight="1">
      <c r="A39" s="26" t="s">
        <v>86</v>
      </c>
      <c r="B39" s="77" t="s">
        <v>64</v>
      </c>
      <c r="C39" s="77" t="s">
        <v>64</v>
      </c>
      <c r="D39" s="327" t="s">
        <v>64</v>
      </c>
      <c r="E39" s="327"/>
      <c r="F39" s="327" t="s">
        <v>64</v>
      </c>
      <c r="G39" s="327"/>
      <c r="H39" s="327"/>
      <c r="I39" s="327"/>
      <c r="J39" s="348"/>
      <c r="K39" s="346" t="s">
        <v>103</v>
      </c>
      <c r="L39" s="345"/>
      <c r="M39" s="46"/>
      <c r="N39" s="99"/>
      <c r="O39" s="3"/>
    </row>
    <row r="40" spans="1:15" ht="13.5">
      <c r="A40" s="23"/>
      <c r="B40" s="371" t="s">
        <v>104</v>
      </c>
      <c r="C40" s="372"/>
      <c r="D40" s="372"/>
      <c r="E40" s="372"/>
      <c r="F40" s="372"/>
      <c r="G40" s="372"/>
      <c r="H40" s="372"/>
      <c r="I40" s="372"/>
      <c r="J40" s="348"/>
      <c r="K40" s="353" t="s">
        <v>105</v>
      </c>
      <c r="L40" s="345"/>
      <c r="M40" s="46"/>
      <c r="N40" s="101">
        <v>1200</v>
      </c>
      <c r="O40" s="3"/>
    </row>
    <row r="41" spans="1:15" ht="4.5" customHeight="1" thickBot="1">
      <c r="A41" s="217"/>
      <c r="B41" s="351"/>
      <c r="C41" s="351"/>
      <c r="D41" s="351"/>
      <c r="E41" s="351"/>
      <c r="F41" s="351"/>
      <c r="G41" s="351"/>
      <c r="H41" s="351"/>
      <c r="I41" s="351"/>
      <c r="J41" s="351"/>
      <c r="K41" s="351"/>
      <c r="L41" s="351"/>
      <c r="M41" s="351"/>
      <c r="N41" s="352"/>
      <c r="O41" s="3"/>
    </row>
    <row r="42" spans="1:15" ht="15" customHeight="1" thickBot="1">
      <c r="A42" s="157" t="s">
        <v>19</v>
      </c>
      <c r="B42" s="349" t="s">
        <v>76</v>
      </c>
      <c r="C42" s="264"/>
      <c r="D42" s="264"/>
      <c r="E42" s="265"/>
      <c r="F42" s="40"/>
      <c r="I42" s="144" t="s">
        <v>41</v>
      </c>
      <c r="J42" s="159"/>
      <c r="K42" s="160" t="s">
        <v>105</v>
      </c>
      <c r="L42" s="146"/>
      <c r="M42" s="146"/>
      <c r="N42" s="147"/>
      <c r="O42" s="7"/>
    </row>
    <row r="43" spans="1:15" ht="15" customHeight="1">
      <c r="A43" s="211"/>
      <c r="B43" s="388" t="s">
        <v>78</v>
      </c>
      <c r="C43" s="323" t="s">
        <v>79</v>
      </c>
      <c r="D43" s="323" t="s">
        <v>80</v>
      </c>
      <c r="E43" s="324"/>
      <c r="F43" s="366" t="s">
        <v>142</v>
      </c>
      <c r="G43" s="367"/>
      <c r="H43" s="362" t="s">
        <v>106</v>
      </c>
      <c r="I43" s="363"/>
      <c r="J43" s="363"/>
      <c r="K43" s="363"/>
      <c r="L43" s="363"/>
      <c r="M43" s="354"/>
      <c r="N43" s="214">
        <v>1200</v>
      </c>
      <c r="O43" s="8"/>
    </row>
    <row r="44" spans="1:15" ht="21" customHeight="1" thickBot="1">
      <c r="A44" s="211"/>
      <c r="B44" s="389"/>
      <c r="C44" s="325"/>
      <c r="D44" s="325"/>
      <c r="E44" s="326"/>
      <c r="F44" s="350"/>
      <c r="G44" s="350"/>
      <c r="H44" s="364"/>
      <c r="I44" s="365"/>
      <c r="J44" s="365"/>
      <c r="K44" s="365"/>
      <c r="L44" s="365"/>
      <c r="M44" s="354"/>
      <c r="N44" s="215"/>
      <c r="O44" s="3"/>
    </row>
    <row r="45" spans="1:15" ht="4.5" customHeight="1" thickBot="1" thickTop="1">
      <c r="A45" s="211"/>
      <c r="B45" s="351"/>
      <c r="C45" s="351"/>
      <c r="D45" s="351"/>
      <c r="E45" s="351"/>
      <c r="F45" s="351"/>
      <c r="G45" s="351"/>
      <c r="H45" s="351"/>
      <c r="I45" s="351"/>
      <c r="J45" s="351"/>
      <c r="K45" s="351"/>
      <c r="L45" s="351"/>
      <c r="M45" s="351"/>
      <c r="N45" s="352"/>
      <c r="O45" s="3"/>
    </row>
    <row r="46" spans="1:15" ht="15" customHeight="1" thickBot="1">
      <c r="A46" s="157" t="s">
        <v>30</v>
      </c>
      <c r="B46" s="376" t="s">
        <v>82</v>
      </c>
      <c r="C46" s="377"/>
      <c r="D46" s="377"/>
      <c r="E46" s="377"/>
      <c r="F46" s="377"/>
      <c r="G46" s="377"/>
      <c r="H46" s="377"/>
      <c r="I46" s="377"/>
      <c r="J46" s="377"/>
      <c r="K46" s="377"/>
      <c r="L46" s="377"/>
      <c r="M46" s="377"/>
      <c r="N46" s="378"/>
      <c r="O46" s="3"/>
    </row>
    <row r="47" spans="1:15" ht="45" customHeight="1">
      <c r="A47" s="22"/>
      <c r="B47" s="360"/>
      <c r="C47" s="361"/>
      <c r="D47" s="361"/>
      <c r="E47" s="361"/>
      <c r="F47" s="361"/>
      <c r="G47" s="361"/>
      <c r="H47" s="361"/>
      <c r="I47" s="361"/>
      <c r="J47" s="361"/>
      <c r="K47" s="361"/>
      <c r="L47" s="361"/>
      <c r="M47" s="361"/>
      <c r="N47" s="361"/>
      <c r="O47" s="3"/>
    </row>
    <row r="48" spans="1:15" ht="4.5" customHeight="1" thickBot="1">
      <c r="A48" s="211"/>
      <c r="B48" s="351"/>
      <c r="C48" s="351"/>
      <c r="D48" s="351"/>
      <c r="E48" s="351"/>
      <c r="F48" s="351"/>
      <c r="G48" s="351"/>
      <c r="H48" s="351"/>
      <c r="I48" s="351"/>
      <c r="J48" s="351"/>
      <c r="K48" s="351"/>
      <c r="L48" s="351"/>
      <c r="M48" s="351"/>
      <c r="N48" s="352"/>
      <c r="O48" s="3"/>
    </row>
    <row r="49" spans="1:15" ht="15" customHeight="1" thickBot="1">
      <c r="A49" s="157" t="s">
        <v>31</v>
      </c>
      <c r="B49" s="242" t="s">
        <v>83</v>
      </c>
      <c r="C49" s="258"/>
      <c r="D49" s="258"/>
      <c r="E49" s="258"/>
      <c r="F49" s="258"/>
      <c r="G49" s="258"/>
      <c r="H49" s="258"/>
      <c r="I49" s="258"/>
      <c r="J49" s="258"/>
      <c r="K49" s="258"/>
      <c r="L49" s="258"/>
      <c r="M49" s="258"/>
      <c r="N49" s="259"/>
      <c r="O49" s="3"/>
    </row>
    <row r="50" spans="1:16" ht="34.5" customHeight="1">
      <c r="A50" s="211"/>
      <c r="B50" s="255" t="s">
        <v>107</v>
      </c>
      <c r="C50" s="386"/>
      <c r="D50" s="386"/>
      <c r="E50" s="386"/>
      <c r="F50" s="386"/>
      <c r="G50" s="386"/>
      <c r="H50" s="386"/>
      <c r="I50" s="387"/>
      <c r="J50" s="87"/>
      <c r="K50" s="358" t="s">
        <v>108</v>
      </c>
      <c r="L50" s="358"/>
      <c r="M50" s="358"/>
      <c r="N50" s="359"/>
      <c r="O50" s="9"/>
      <c r="P50" s="9"/>
    </row>
    <row r="51" spans="1:16" ht="4.5" customHeight="1">
      <c r="A51" s="211"/>
      <c r="B51" s="250"/>
      <c r="C51" s="356"/>
      <c r="D51" s="356"/>
      <c r="E51" s="356"/>
      <c r="F51" s="356"/>
      <c r="G51" s="356"/>
      <c r="H51" s="356"/>
      <c r="I51" s="356"/>
      <c r="J51" s="356"/>
      <c r="K51" s="356"/>
      <c r="L51" s="356"/>
      <c r="M51" s="356"/>
      <c r="N51" s="357"/>
      <c r="O51" s="9"/>
      <c r="P51" s="9"/>
    </row>
    <row r="52" spans="1:16" ht="30.75" customHeight="1" thickBot="1">
      <c r="A52" s="211"/>
      <c r="B52" s="245"/>
      <c r="C52" s="245"/>
      <c r="D52" s="245"/>
      <c r="E52" s="34"/>
      <c r="F52" s="355"/>
      <c r="G52" s="355"/>
      <c r="H52" s="355"/>
      <c r="I52" s="355"/>
      <c r="J52" s="6"/>
      <c r="K52" s="246" t="s">
        <v>66</v>
      </c>
      <c r="L52" s="379"/>
      <c r="M52" s="379"/>
      <c r="N52" s="380"/>
      <c r="O52" s="9"/>
      <c r="P52" s="9"/>
    </row>
    <row r="53" spans="1:16" ht="12" customHeight="1">
      <c r="A53" s="211"/>
      <c r="B53" s="55" t="s">
        <v>24</v>
      </c>
      <c r="C53" s="56"/>
      <c r="D53" s="57" t="s">
        <v>25</v>
      </c>
      <c r="E53" s="58"/>
      <c r="F53" s="59" t="s">
        <v>27</v>
      </c>
      <c r="G53" s="60"/>
      <c r="H53" s="60"/>
      <c r="I53" s="61"/>
      <c r="J53" s="61"/>
      <c r="K53" s="55" t="s">
        <v>26</v>
      </c>
      <c r="L53" s="62"/>
      <c r="M53" s="61"/>
      <c r="N53" s="63" t="s">
        <v>25</v>
      </c>
      <c r="O53" s="9"/>
      <c r="P53" s="9"/>
    </row>
    <row r="54" spans="1:16" s="89" customFormat="1" ht="9" customHeight="1">
      <c r="A54" s="239" t="s">
        <v>134</v>
      </c>
      <c r="B54" s="240"/>
      <c r="C54" s="240"/>
      <c r="D54" s="240"/>
      <c r="E54" s="240"/>
      <c r="F54" s="240"/>
      <c r="G54" s="240"/>
      <c r="H54" s="240"/>
      <c r="I54" s="240"/>
      <c r="J54" s="240"/>
      <c r="K54" s="240"/>
      <c r="L54" s="240"/>
      <c r="M54" s="240"/>
      <c r="N54" s="241"/>
      <c r="O54" s="91"/>
      <c r="P54" s="91"/>
    </row>
    <row r="55" spans="1:15" ht="17.25" customHeight="1">
      <c r="A55" s="373" t="s">
        <v>85</v>
      </c>
      <c r="B55" s="374"/>
      <c r="C55" s="374"/>
      <c r="D55" s="374"/>
      <c r="E55" s="374"/>
      <c r="F55" s="374"/>
      <c r="G55" s="374"/>
      <c r="H55" s="374"/>
      <c r="I55" s="374"/>
      <c r="J55" s="374"/>
      <c r="K55" s="374"/>
      <c r="L55" s="374"/>
      <c r="M55" s="374"/>
      <c r="N55" s="375"/>
      <c r="O55" s="3"/>
    </row>
    <row r="56" spans="1:15" ht="15" customHeight="1">
      <c r="A56" s="3"/>
      <c r="B56" s="3"/>
      <c r="C56" s="3"/>
      <c r="D56" s="3"/>
      <c r="E56" s="3"/>
      <c r="F56" s="3"/>
      <c r="G56" s="3"/>
      <c r="H56" s="3"/>
      <c r="I56" s="3"/>
      <c r="J56" s="3"/>
      <c r="K56" s="3"/>
      <c r="L56" s="3"/>
      <c r="M56" s="3"/>
      <c r="N56" s="3"/>
      <c r="O56" s="3"/>
    </row>
    <row r="57" spans="1:15" ht="15" customHeight="1">
      <c r="A57" s="3"/>
      <c r="B57" s="3"/>
      <c r="C57" s="3"/>
      <c r="D57" s="3"/>
      <c r="E57" s="3"/>
      <c r="F57" s="3"/>
      <c r="G57" s="3"/>
      <c r="H57" s="3"/>
      <c r="I57" s="3"/>
      <c r="J57" s="3"/>
      <c r="K57" s="3"/>
      <c r="L57" s="3"/>
      <c r="M57" s="3"/>
      <c r="N57" s="3"/>
      <c r="O57" s="3"/>
    </row>
    <row r="58" spans="1:15" ht="15" customHeight="1">
      <c r="A58" s="29"/>
      <c r="B58" s="12" t="s">
        <v>66</v>
      </c>
      <c r="C58" s="29"/>
      <c r="D58" s="29"/>
      <c r="E58" s="29"/>
      <c r="F58" s="29"/>
      <c r="G58" s="29"/>
      <c r="H58" s="29"/>
      <c r="I58" s="29"/>
      <c r="J58" s="29"/>
      <c r="K58" s="29"/>
      <c r="L58" s="29"/>
      <c r="M58" s="29"/>
      <c r="N58" s="29"/>
      <c r="O58" s="3"/>
    </row>
    <row r="59" spans="1:14" ht="12.75">
      <c r="A59" s="35">
        <v>0</v>
      </c>
      <c r="B59" s="13" t="s">
        <v>66</v>
      </c>
      <c r="C59" s="29"/>
      <c r="D59" s="29"/>
      <c r="E59" s="29"/>
      <c r="F59" s="30"/>
      <c r="G59" s="30"/>
      <c r="H59" s="30"/>
      <c r="I59" s="30"/>
      <c r="J59" s="30"/>
      <c r="K59" s="30"/>
      <c r="L59" s="30"/>
      <c r="M59" s="30"/>
      <c r="N59" s="30"/>
    </row>
    <row r="60" spans="1:14" ht="12.75">
      <c r="A60" s="35"/>
      <c r="B60" s="13"/>
      <c r="C60" s="29"/>
      <c r="D60" s="29"/>
      <c r="E60" s="29"/>
      <c r="F60" s="30"/>
      <c r="G60" s="30"/>
      <c r="H60" s="30"/>
      <c r="I60" s="30"/>
      <c r="J60" s="30"/>
      <c r="K60" s="30"/>
      <c r="L60" s="30"/>
      <c r="M60" s="30"/>
      <c r="N60" s="30"/>
    </row>
    <row r="61" spans="1:14" ht="12.75">
      <c r="A61" s="35">
        <v>0</v>
      </c>
      <c r="B61" s="13" t="s">
        <v>66</v>
      </c>
      <c r="C61" s="29"/>
      <c r="D61" s="29"/>
      <c r="E61" s="29"/>
      <c r="F61" s="30"/>
      <c r="G61" s="30"/>
      <c r="H61" s="30"/>
      <c r="I61" s="30"/>
      <c r="J61" s="30"/>
      <c r="K61" s="31"/>
      <c r="L61" s="31"/>
      <c r="M61" s="31"/>
      <c r="N61" s="31"/>
    </row>
    <row r="62" spans="1:14" ht="12.75">
      <c r="A62" s="35">
        <v>0</v>
      </c>
      <c r="B62" s="13" t="s">
        <v>66</v>
      </c>
      <c r="C62" s="29"/>
      <c r="D62" s="29"/>
      <c r="E62" s="29"/>
      <c r="F62" s="30"/>
      <c r="G62" s="30"/>
      <c r="H62" s="30"/>
      <c r="I62" s="30"/>
      <c r="J62" s="30"/>
      <c r="K62" s="32"/>
      <c r="L62" s="32"/>
      <c r="M62" s="33"/>
      <c r="N62" s="33"/>
    </row>
    <row r="63" spans="1:14" ht="12.75">
      <c r="A63" s="35">
        <v>0</v>
      </c>
      <c r="B63" s="13" t="s">
        <v>66</v>
      </c>
      <c r="C63" s="29"/>
      <c r="D63" s="29"/>
      <c r="E63" s="29"/>
      <c r="F63" s="30"/>
      <c r="G63" s="30"/>
      <c r="H63" s="30"/>
      <c r="I63" s="30"/>
      <c r="J63" s="30"/>
      <c r="K63" s="32"/>
      <c r="L63" s="32"/>
      <c r="M63" s="33"/>
      <c r="N63" s="33"/>
    </row>
    <row r="64" spans="1:14" ht="12.75">
      <c r="A64" s="35">
        <v>0</v>
      </c>
      <c r="B64" s="13" t="s">
        <v>66</v>
      </c>
      <c r="C64" s="29"/>
      <c r="D64" s="29"/>
      <c r="E64" s="29"/>
      <c r="F64" s="30"/>
      <c r="G64" s="30"/>
      <c r="H64" s="30"/>
      <c r="I64" s="30"/>
      <c r="J64" s="30"/>
      <c r="K64" s="32"/>
      <c r="L64" s="32"/>
      <c r="M64" s="33"/>
      <c r="N64" s="33"/>
    </row>
    <row r="65" spans="1:14" ht="12.75">
      <c r="A65" s="35">
        <v>0</v>
      </c>
      <c r="B65" s="13" t="s">
        <v>66</v>
      </c>
      <c r="C65" s="29"/>
      <c r="D65" s="29"/>
      <c r="E65" s="29"/>
      <c r="F65" s="30"/>
      <c r="G65" s="30"/>
      <c r="H65" s="30"/>
      <c r="I65" s="30"/>
      <c r="J65" s="30"/>
      <c r="K65" s="32"/>
      <c r="L65" s="32"/>
      <c r="M65" s="33"/>
      <c r="N65" s="33"/>
    </row>
    <row r="66" spans="1:14" ht="12.75">
      <c r="A66" s="35">
        <v>0</v>
      </c>
      <c r="B66" s="13" t="s">
        <v>66</v>
      </c>
      <c r="C66" s="29"/>
      <c r="D66" s="29"/>
      <c r="E66" s="29"/>
      <c r="F66" s="30"/>
      <c r="G66" s="30"/>
      <c r="H66" s="30"/>
      <c r="I66" s="30"/>
      <c r="J66" s="30"/>
      <c r="K66" s="32"/>
      <c r="L66" s="32"/>
      <c r="M66" s="33"/>
      <c r="N66" s="33"/>
    </row>
    <row r="67" spans="1:14" ht="12.75">
      <c r="A67" s="35">
        <v>0</v>
      </c>
      <c r="B67" s="13" t="s">
        <v>66</v>
      </c>
      <c r="C67" s="29"/>
      <c r="D67" s="29"/>
      <c r="E67" s="29"/>
      <c r="F67" s="30"/>
      <c r="G67" s="30"/>
      <c r="H67" s="30"/>
      <c r="I67" s="30"/>
      <c r="J67" s="30"/>
      <c r="K67" s="32"/>
      <c r="L67" s="32"/>
      <c r="M67" s="33"/>
      <c r="N67" s="33"/>
    </row>
    <row r="68" spans="1:14" ht="12.75">
      <c r="A68" s="35">
        <v>0</v>
      </c>
      <c r="B68" s="13" t="s">
        <v>66</v>
      </c>
      <c r="C68" s="29"/>
      <c r="D68" s="29"/>
      <c r="E68" s="29"/>
      <c r="F68" s="30"/>
      <c r="G68" s="30"/>
      <c r="H68" s="30"/>
      <c r="I68" s="30"/>
      <c r="J68" s="30"/>
      <c r="K68" s="32"/>
      <c r="L68" s="32"/>
      <c r="M68" s="33"/>
      <c r="N68" s="33"/>
    </row>
    <row r="69" spans="1:14" ht="12.75">
      <c r="A69" s="13"/>
      <c r="B69" s="13"/>
      <c r="C69" s="29"/>
      <c r="D69" s="29"/>
      <c r="E69" s="29"/>
      <c r="F69" s="30"/>
      <c r="G69" s="30"/>
      <c r="H69" s="30"/>
      <c r="I69" s="30"/>
      <c r="J69" s="30"/>
      <c r="K69" s="32"/>
      <c r="L69" s="32"/>
      <c r="M69" s="33"/>
      <c r="N69" s="33"/>
    </row>
    <row r="70" spans="1:14" ht="12.75" hidden="1">
      <c r="A70" s="13"/>
      <c r="B70" s="13"/>
      <c r="C70" s="29"/>
      <c r="D70" s="29"/>
      <c r="E70" s="29"/>
      <c r="F70" s="30"/>
      <c r="G70" s="30"/>
      <c r="H70" s="30"/>
      <c r="I70" s="30"/>
      <c r="J70" s="30"/>
      <c r="K70" s="32"/>
      <c r="L70" s="32"/>
      <c r="M70" s="33"/>
      <c r="N70" s="33"/>
    </row>
    <row r="71" spans="1:14" ht="12.75" hidden="1">
      <c r="A71" s="29"/>
      <c r="B71" s="29"/>
      <c r="C71" s="29"/>
      <c r="D71" s="29"/>
      <c r="E71" s="29"/>
      <c r="F71" s="30"/>
      <c r="G71" s="30"/>
      <c r="H71" s="30"/>
      <c r="I71" s="30"/>
      <c r="J71" s="30"/>
      <c r="K71" s="32"/>
      <c r="L71" s="32"/>
      <c r="M71" s="33"/>
      <c r="N71" s="33"/>
    </row>
    <row r="72" spans="1:14" ht="12.75" hidden="1">
      <c r="A72" s="29"/>
      <c r="B72" s="29"/>
      <c r="C72" s="29"/>
      <c r="D72" s="29"/>
      <c r="E72" s="29"/>
      <c r="F72" s="30"/>
      <c r="G72" s="30"/>
      <c r="H72" s="30"/>
      <c r="I72" s="30"/>
      <c r="J72" s="30"/>
      <c r="K72" s="32"/>
      <c r="L72" s="32"/>
      <c r="M72" s="33"/>
      <c r="N72" s="33"/>
    </row>
    <row r="73" spans="1:14" ht="12.75" hidden="1">
      <c r="A73" s="29"/>
      <c r="B73" s="29"/>
      <c r="C73" s="29"/>
      <c r="D73" s="29"/>
      <c r="E73" s="29"/>
      <c r="F73" s="30"/>
      <c r="G73" s="30"/>
      <c r="H73" s="30"/>
      <c r="I73" s="30"/>
      <c r="J73" s="30"/>
      <c r="K73" s="32"/>
      <c r="L73" s="32"/>
      <c r="M73" s="33"/>
      <c r="N73" s="33"/>
    </row>
    <row r="74" spans="1:14" ht="12.75" hidden="1">
      <c r="A74" s="29"/>
      <c r="B74" s="29"/>
      <c r="C74" s="29"/>
      <c r="D74" s="29"/>
      <c r="E74" s="29"/>
      <c r="F74" s="30"/>
      <c r="G74" s="30"/>
      <c r="H74" s="30"/>
      <c r="I74" s="30"/>
      <c r="J74" s="30"/>
      <c r="K74" s="32"/>
      <c r="L74" s="32"/>
      <c r="M74" s="33"/>
      <c r="N74" s="33"/>
    </row>
    <row r="75" spans="1:14" ht="12.75" hidden="1">
      <c r="A75" s="29"/>
      <c r="B75" s="29"/>
      <c r="C75" s="29"/>
      <c r="D75" s="29"/>
      <c r="E75" s="29"/>
      <c r="F75" s="30"/>
      <c r="G75" s="30"/>
      <c r="H75" s="30"/>
      <c r="I75" s="30"/>
      <c r="J75" s="30"/>
      <c r="K75" s="32"/>
      <c r="L75" s="32"/>
      <c r="M75" s="33"/>
      <c r="N75" s="33"/>
    </row>
    <row r="76" spans="1:14" ht="12.75" hidden="1">
      <c r="A76" s="29"/>
      <c r="B76" s="29"/>
      <c r="C76" s="29"/>
      <c r="D76" s="29"/>
      <c r="E76" s="29"/>
      <c r="F76" s="30"/>
      <c r="G76" s="30"/>
      <c r="H76" s="30"/>
      <c r="I76" s="30"/>
      <c r="J76" s="30"/>
      <c r="K76" s="32"/>
      <c r="L76" s="32"/>
      <c r="M76" s="33"/>
      <c r="N76" s="33"/>
    </row>
    <row r="77" spans="1:14" ht="12.75" hidden="1">
      <c r="A77" s="29"/>
      <c r="B77" s="29"/>
      <c r="C77" s="29"/>
      <c r="D77" s="29"/>
      <c r="E77" s="29"/>
      <c r="F77" s="30"/>
      <c r="G77" s="30"/>
      <c r="H77" s="30"/>
      <c r="I77" s="30"/>
      <c r="J77" s="30"/>
      <c r="K77" s="32"/>
      <c r="L77" s="32"/>
      <c r="M77" s="33"/>
      <c r="N77" s="33"/>
    </row>
    <row r="78" spans="1:14" ht="12.75" hidden="1">
      <c r="A78" s="29"/>
      <c r="B78" s="29"/>
      <c r="C78" s="29"/>
      <c r="D78" s="29"/>
      <c r="E78" s="29"/>
      <c r="F78" s="30"/>
      <c r="G78" s="30"/>
      <c r="H78" s="30"/>
      <c r="I78" s="30"/>
      <c r="J78" s="30"/>
      <c r="K78" s="32"/>
      <c r="L78" s="32"/>
      <c r="M78" s="33"/>
      <c r="N78" s="33"/>
    </row>
    <row r="79" spans="1:14" ht="12.75" hidden="1">
      <c r="A79" s="29"/>
      <c r="B79" s="29"/>
      <c r="C79" s="29"/>
      <c r="D79" s="29"/>
      <c r="E79" s="29"/>
      <c r="F79" s="30"/>
      <c r="G79" s="30"/>
      <c r="H79" s="30"/>
      <c r="I79" s="30"/>
      <c r="J79" s="30"/>
      <c r="K79" s="32"/>
      <c r="L79" s="32"/>
      <c r="M79" s="33"/>
      <c r="N79" s="33"/>
    </row>
    <row r="80" spans="1:14" ht="12.75" hidden="1">
      <c r="A80" s="29"/>
      <c r="B80" s="29"/>
      <c r="C80" s="29"/>
      <c r="D80" s="29"/>
      <c r="E80" s="29"/>
      <c r="F80" s="30"/>
      <c r="G80" s="30"/>
      <c r="H80" s="30"/>
      <c r="I80" s="30"/>
      <c r="J80" s="30"/>
      <c r="K80" s="32"/>
      <c r="L80" s="32"/>
      <c r="M80" s="33"/>
      <c r="N80" s="33"/>
    </row>
    <row r="81" spans="1:14" ht="12.75" hidden="1">
      <c r="A81" s="29"/>
      <c r="B81" s="29"/>
      <c r="C81" s="29"/>
      <c r="D81" s="29"/>
      <c r="E81" s="29"/>
      <c r="F81" s="30"/>
      <c r="G81" s="30"/>
      <c r="H81" s="30"/>
      <c r="I81" s="30"/>
      <c r="J81" s="30"/>
      <c r="K81" s="32"/>
      <c r="L81" s="32"/>
      <c r="M81" s="33"/>
      <c r="N81" s="33"/>
    </row>
    <row r="82" spans="1:14" ht="12.75" hidden="1">
      <c r="A82" s="3"/>
      <c r="B82" s="4"/>
      <c r="C82" s="4"/>
      <c r="D82" s="3"/>
      <c r="E82" s="3"/>
      <c r="F82" s="14"/>
      <c r="G82" s="14"/>
      <c r="H82" s="14"/>
      <c r="I82" s="14"/>
      <c r="J82" s="14"/>
      <c r="K82" s="14"/>
      <c r="L82" s="14"/>
      <c r="M82" s="15"/>
      <c r="N82" s="15"/>
    </row>
    <row r="83" spans="1:14" ht="12.75" hidden="1">
      <c r="A83" s="3"/>
      <c r="B83" s="4"/>
      <c r="C83" s="4"/>
      <c r="D83" s="3"/>
      <c r="E83" s="3"/>
      <c r="F83" s="14"/>
      <c r="G83" s="14"/>
      <c r="H83" s="14"/>
      <c r="I83" s="14"/>
      <c r="J83" s="14"/>
      <c r="K83" s="14"/>
      <c r="L83" s="14"/>
      <c r="M83" s="15"/>
      <c r="N83" s="15"/>
    </row>
    <row r="84" spans="1:14" ht="12.75" hidden="1">
      <c r="A84" s="3"/>
      <c r="B84" s="3"/>
      <c r="C84" s="4"/>
      <c r="D84" s="3"/>
      <c r="E84" s="3"/>
      <c r="F84" s="6"/>
      <c r="G84" s="6"/>
      <c r="H84" s="6"/>
      <c r="I84" s="6"/>
      <c r="J84" s="6"/>
      <c r="K84" s="6"/>
      <c r="L84" s="6"/>
      <c r="M84" s="6"/>
      <c r="N84" s="6"/>
    </row>
    <row r="85" spans="1:14" ht="12.75" hidden="1">
      <c r="A85" s="3"/>
      <c r="B85" s="3"/>
      <c r="C85" s="4"/>
      <c r="D85" s="3"/>
      <c r="E85" s="3"/>
      <c r="F85" s="3"/>
      <c r="G85" s="3"/>
      <c r="H85" s="3"/>
      <c r="I85" s="3"/>
      <c r="J85" s="3"/>
      <c r="K85" s="3"/>
      <c r="L85" s="3"/>
      <c r="M85" s="3"/>
      <c r="N85" s="3"/>
    </row>
    <row r="86" spans="1:14" ht="12.75" hidden="1">
      <c r="A86" s="3"/>
      <c r="B86" s="3"/>
      <c r="C86" s="3"/>
      <c r="D86" s="3"/>
      <c r="E86" s="3"/>
      <c r="F86" s="3"/>
      <c r="G86" s="3"/>
      <c r="H86" s="3"/>
      <c r="I86" s="3"/>
      <c r="J86" s="3"/>
      <c r="K86" s="3"/>
      <c r="L86" s="3"/>
      <c r="M86" s="3"/>
      <c r="N86" s="3"/>
    </row>
    <row r="87" spans="1:14" ht="15.75" customHeight="1" hidden="1">
      <c r="A87" s="3"/>
      <c r="B87" s="3"/>
      <c r="C87" s="16"/>
      <c r="D87" s="16"/>
      <c r="E87" s="16"/>
      <c r="F87" s="16"/>
      <c r="G87" s="16"/>
      <c r="H87" s="16"/>
      <c r="I87" s="16"/>
      <c r="J87" s="16"/>
      <c r="K87" s="16"/>
      <c r="L87" s="16"/>
      <c r="M87" s="16"/>
      <c r="N87" s="16"/>
    </row>
    <row r="88" spans="1:14" ht="15.75" customHeight="1" hidden="1">
      <c r="A88" s="3"/>
      <c r="B88" s="3"/>
      <c r="C88" s="16"/>
      <c r="D88" s="16"/>
      <c r="E88" s="16"/>
      <c r="F88" s="16"/>
      <c r="G88" s="16"/>
      <c r="H88" s="16"/>
      <c r="I88" s="16"/>
      <c r="J88" s="16"/>
      <c r="K88" s="16"/>
      <c r="L88" s="16"/>
      <c r="M88" s="16"/>
      <c r="N88" s="16"/>
    </row>
    <row r="89" spans="1:14" ht="15.75" customHeight="1" hidden="1">
      <c r="A89" s="3"/>
      <c r="B89" s="3"/>
      <c r="C89" s="16"/>
      <c r="D89" s="16"/>
      <c r="E89" s="16"/>
      <c r="F89" s="16"/>
      <c r="G89" s="16"/>
      <c r="H89" s="16"/>
      <c r="I89" s="16"/>
      <c r="J89" s="16"/>
      <c r="K89" s="16"/>
      <c r="L89" s="16"/>
      <c r="M89" s="16"/>
      <c r="N89" s="16"/>
    </row>
    <row r="90" spans="1:14" ht="15.75" customHeight="1" hidden="1">
      <c r="A90" s="3"/>
      <c r="B90" s="3"/>
      <c r="C90" s="16"/>
      <c r="D90" s="16"/>
      <c r="E90" s="16"/>
      <c r="F90" s="16"/>
      <c r="G90" s="16"/>
      <c r="H90" s="16"/>
      <c r="I90" s="16"/>
      <c r="J90" s="16"/>
      <c r="K90" s="16"/>
      <c r="L90" s="16"/>
      <c r="M90" s="16"/>
      <c r="N90" s="16"/>
    </row>
    <row r="91" spans="1:14" ht="15.75" customHeight="1" hidden="1">
      <c r="A91" s="3"/>
      <c r="B91" s="3"/>
      <c r="C91" s="16"/>
      <c r="D91" s="16"/>
      <c r="E91" s="16"/>
      <c r="F91" s="16"/>
      <c r="G91" s="16"/>
      <c r="H91" s="16"/>
      <c r="I91" s="16"/>
      <c r="J91" s="16"/>
      <c r="K91" s="16"/>
      <c r="L91" s="16"/>
      <c r="M91" s="16"/>
      <c r="N91" s="16"/>
    </row>
    <row r="92" spans="1:14" ht="15.75" customHeight="1" hidden="1">
      <c r="A92" s="3"/>
      <c r="B92" s="3"/>
      <c r="C92" s="16"/>
      <c r="D92" s="16"/>
      <c r="E92" s="16"/>
      <c r="F92" s="16"/>
      <c r="G92" s="16"/>
      <c r="H92" s="16"/>
      <c r="I92" s="16"/>
      <c r="J92" s="16"/>
      <c r="K92" s="16"/>
      <c r="L92" s="16"/>
      <c r="M92" s="16"/>
      <c r="N92" s="16"/>
    </row>
    <row r="93" spans="1:14" ht="15.75" customHeight="1" hidden="1">
      <c r="A93" s="3"/>
      <c r="B93" s="3"/>
      <c r="C93" s="16"/>
      <c r="D93" s="16"/>
      <c r="E93" s="16"/>
      <c r="F93" s="16"/>
      <c r="G93" s="16"/>
      <c r="H93" s="16"/>
      <c r="I93" s="16"/>
      <c r="J93" s="16"/>
      <c r="K93" s="16"/>
      <c r="L93" s="16"/>
      <c r="M93" s="16"/>
      <c r="N93" s="16"/>
    </row>
    <row r="94" spans="1:14" ht="15.75" customHeight="1" hidden="1">
      <c r="A94" s="3"/>
      <c r="B94" s="3"/>
      <c r="C94" s="16"/>
      <c r="D94" s="16"/>
      <c r="E94" s="16"/>
      <c r="F94" s="16"/>
      <c r="G94" s="16"/>
      <c r="H94" s="16"/>
      <c r="I94" s="16"/>
      <c r="J94" s="16"/>
      <c r="K94" s="16"/>
      <c r="L94" s="16"/>
      <c r="M94" s="16"/>
      <c r="N94" s="16"/>
    </row>
    <row r="95" spans="1:14" ht="15.75" customHeight="1" hidden="1">
      <c r="A95" s="3"/>
      <c r="B95" s="3"/>
      <c r="C95" s="16"/>
      <c r="D95" s="16"/>
      <c r="E95" s="16"/>
      <c r="F95" s="16"/>
      <c r="G95" s="16"/>
      <c r="H95" s="16"/>
      <c r="I95" s="16"/>
      <c r="J95" s="16"/>
      <c r="K95" s="16"/>
      <c r="L95" s="16"/>
      <c r="M95" s="16"/>
      <c r="N95" s="16"/>
    </row>
    <row r="96" spans="1:14" ht="15.75" customHeight="1" hidden="1">
      <c r="A96" s="3"/>
      <c r="B96" s="3"/>
      <c r="C96" s="16"/>
      <c r="D96" s="16"/>
      <c r="E96" s="16"/>
      <c r="F96" s="16"/>
      <c r="G96" s="16"/>
      <c r="H96" s="16"/>
      <c r="I96" s="16"/>
      <c r="J96" s="16"/>
      <c r="K96" s="16"/>
      <c r="L96" s="16"/>
      <c r="M96" s="16"/>
      <c r="N96" s="16"/>
    </row>
    <row r="97" spans="1:14" ht="15.75" customHeight="1" hidden="1">
      <c r="A97" s="3"/>
      <c r="B97" s="3"/>
      <c r="C97" s="16"/>
      <c r="D97" s="16"/>
      <c r="E97" s="16"/>
      <c r="F97" s="16"/>
      <c r="G97" s="16"/>
      <c r="H97" s="16"/>
      <c r="I97" s="16"/>
      <c r="J97" s="16"/>
      <c r="K97" s="16"/>
      <c r="L97" s="16"/>
      <c r="M97" s="16"/>
      <c r="N97" s="16"/>
    </row>
    <row r="98" spans="1:14" ht="15.75" customHeight="1" hidden="1">
      <c r="A98" s="3"/>
      <c r="B98" s="3"/>
      <c r="C98" s="16"/>
      <c r="D98" s="16"/>
      <c r="E98" s="16"/>
      <c r="F98" s="16"/>
      <c r="G98" s="16"/>
      <c r="H98" s="16"/>
      <c r="I98" s="16"/>
      <c r="J98" s="16"/>
      <c r="K98" s="16"/>
      <c r="L98" s="16"/>
      <c r="M98" s="16"/>
      <c r="N98" s="16"/>
    </row>
    <row r="99" spans="1:14" ht="15.75" customHeight="1" hidden="1">
      <c r="A99" s="3"/>
      <c r="B99" s="3"/>
      <c r="C99" s="16"/>
      <c r="D99" s="16"/>
      <c r="E99" s="16"/>
      <c r="F99" s="16"/>
      <c r="G99" s="16"/>
      <c r="H99" s="16"/>
      <c r="I99" s="16"/>
      <c r="J99" s="16"/>
      <c r="K99" s="16"/>
      <c r="L99" s="16"/>
      <c r="M99" s="16"/>
      <c r="N99" s="16"/>
    </row>
    <row r="100" spans="1:14" ht="15.75" customHeight="1" hidden="1">
      <c r="A100" s="3"/>
      <c r="B100" s="3"/>
      <c r="C100" s="16"/>
      <c r="D100" s="16"/>
      <c r="E100" s="16"/>
      <c r="F100" s="16"/>
      <c r="G100" s="16"/>
      <c r="H100" s="16"/>
      <c r="I100" s="16"/>
      <c r="J100" s="16"/>
      <c r="K100" s="16"/>
      <c r="L100" s="16"/>
      <c r="M100" s="16"/>
      <c r="N100" s="16"/>
    </row>
    <row r="101" spans="1:14" ht="15.75" customHeight="1" hidden="1">
      <c r="A101" s="3"/>
      <c r="B101" s="3"/>
      <c r="C101" s="16"/>
      <c r="D101" s="16"/>
      <c r="E101" s="16"/>
      <c r="F101" s="16"/>
      <c r="G101" s="16"/>
      <c r="H101" s="16"/>
      <c r="I101" s="16"/>
      <c r="J101" s="16"/>
      <c r="K101" s="16"/>
      <c r="L101" s="16"/>
      <c r="M101" s="16"/>
      <c r="N101" s="16"/>
    </row>
    <row r="102" spans="1:14" ht="15.75" customHeight="1" hidden="1">
      <c r="A102" s="3"/>
      <c r="B102" s="3"/>
      <c r="C102" s="16"/>
      <c r="D102" s="16"/>
      <c r="E102" s="16"/>
      <c r="F102" s="16"/>
      <c r="G102" s="16"/>
      <c r="H102" s="16"/>
      <c r="I102" s="16"/>
      <c r="J102" s="16"/>
      <c r="K102" s="16"/>
      <c r="L102" s="16"/>
      <c r="M102" s="16"/>
      <c r="N102" s="16"/>
    </row>
    <row r="103" spans="1:14" ht="15.75" customHeight="1" hidden="1">
      <c r="A103" s="3"/>
      <c r="B103" s="3"/>
      <c r="C103" s="16"/>
      <c r="D103" s="16"/>
      <c r="E103" s="16"/>
      <c r="F103" s="16"/>
      <c r="G103" s="16"/>
      <c r="H103" s="16"/>
      <c r="I103" s="16"/>
      <c r="J103" s="16"/>
      <c r="K103" s="16"/>
      <c r="L103" s="16"/>
      <c r="M103" s="16"/>
      <c r="N103" s="16"/>
    </row>
    <row r="104" spans="1:14" ht="15.75" customHeight="1" hidden="1">
      <c r="A104" s="3"/>
      <c r="B104" s="3"/>
      <c r="C104" s="16"/>
      <c r="D104" s="16"/>
      <c r="E104" s="16"/>
      <c r="F104" s="16"/>
      <c r="G104" s="16"/>
      <c r="H104" s="16"/>
      <c r="I104" s="16"/>
      <c r="J104" s="16"/>
      <c r="K104" s="16"/>
      <c r="L104" s="16"/>
      <c r="M104" s="16"/>
      <c r="N104" s="16"/>
    </row>
    <row r="105" spans="1:14" ht="15.75" customHeight="1" hidden="1">
      <c r="A105" s="3"/>
      <c r="B105" s="3"/>
      <c r="C105" s="16"/>
      <c r="D105" s="16"/>
      <c r="E105" s="16"/>
      <c r="F105" s="16"/>
      <c r="G105" s="16"/>
      <c r="H105" s="16"/>
      <c r="I105" s="16"/>
      <c r="J105" s="16"/>
      <c r="K105" s="16"/>
      <c r="L105" s="16"/>
      <c r="M105" s="16"/>
      <c r="N105" s="16"/>
    </row>
    <row r="106" spans="1:14" ht="15.75" customHeight="1" hidden="1">
      <c r="A106" s="3"/>
      <c r="B106" s="3"/>
      <c r="C106" s="16"/>
      <c r="D106" s="16"/>
      <c r="E106" s="16"/>
      <c r="F106" s="16"/>
      <c r="G106" s="16"/>
      <c r="H106" s="16"/>
      <c r="I106" s="16"/>
      <c r="J106" s="16"/>
      <c r="K106" s="16"/>
      <c r="L106" s="16"/>
      <c r="M106" s="16"/>
      <c r="N106" s="16"/>
    </row>
    <row r="107" spans="1:14" ht="15.75" customHeight="1" hidden="1">
      <c r="A107" s="3"/>
      <c r="B107" s="3"/>
      <c r="C107" s="16"/>
      <c r="D107" s="16"/>
      <c r="E107" s="16"/>
      <c r="F107" s="16"/>
      <c r="G107" s="16"/>
      <c r="H107" s="16"/>
      <c r="I107" s="16"/>
      <c r="J107" s="16"/>
      <c r="K107" s="16"/>
      <c r="L107" s="16"/>
      <c r="M107" s="16"/>
      <c r="N107" s="16"/>
    </row>
    <row r="108" spans="1:14" ht="12.75">
      <c r="A108" s="3"/>
      <c r="B108" s="3"/>
      <c r="C108" s="3"/>
      <c r="D108" s="3"/>
      <c r="E108" s="3"/>
      <c r="F108" s="3"/>
      <c r="G108" s="3"/>
      <c r="H108" s="3"/>
      <c r="I108" s="3"/>
      <c r="J108" s="3"/>
      <c r="K108" s="3"/>
      <c r="L108" s="3"/>
      <c r="M108" s="3"/>
      <c r="N108" s="3"/>
    </row>
    <row r="109" spans="1:14" ht="12.75">
      <c r="A109" s="3"/>
      <c r="B109" s="3"/>
      <c r="C109" s="3"/>
      <c r="D109" s="3"/>
      <c r="E109" s="3"/>
      <c r="F109" s="3"/>
      <c r="G109" s="3"/>
      <c r="H109" s="3"/>
      <c r="I109" s="3"/>
      <c r="J109" s="3"/>
      <c r="K109" s="3"/>
      <c r="L109" s="3"/>
      <c r="M109" s="3"/>
      <c r="N109" s="3"/>
    </row>
    <row r="110" ht="12.75"/>
    <row r="111" ht="12.75"/>
  </sheetData>
  <sheetProtection/>
  <mergeCells count="98">
    <mergeCell ref="I6:N6"/>
    <mergeCell ref="A1:N1"/>
    <mergeCell ref="A4:M5"/>
    <mergeCell ref="A11:N11"/>
    <mergeCell ref="A7:H10"/>
    <mergeCell ref="A2:M2"/>
    <mergeCell ref="I7:N7"/>
    <mergeCell ref="I9:N9"/>
    <mergeCell ref="I10:N10"/>
    <mergeCell ref="A3:N3"/>
    <mergeCell ref="B6:F6"/>
    <mergeCell ref="I8:N8"/>
    <mergeCell ref="B12:L12"/>
    <mergeCell ref="M12:N12"/>
    <mergeCell ref="D21:E21"/>
    <mergeCell ref="B19:N19"/>
    <mergeCell ref="B14:N14"/>
    <mergeCell ref="A16:N16"/>
    <mergeCell ref="B15:N15"/>
    <mergeCell ref="K17:N17"/>
    <mergeCell ref="B50:I50"/>
    <mergeCell ref="B43:B44"/>
    <mergeCell ref="A28:N28"/>
    <mergeCell ref="A26:N26"/>
    <mergeCell ref="A20:J20"/>
    <mergeCell ref="J21:J25"/>
    <mergeCell ref="F38:I38"/>
    <mergeCell ref="D23:E23"/>
    <mergeCell ref="D35:E35"/>
    <mergeCell ref="D33:E33"/>
    <mergeCell ref="A55:N55"/>
    <mergeCell ref="A54:N54"/>
    <mergeCell ref="B46:N46"/>
    <mergeCell ref="B52:D52"/>
    <mergeCell ref="K52:N52"/>
    <mergeCell ref="A13:N13"/>
    <mergeCell ref="D22:E22"/>
    <mergeCell ref="B27:N27"/>
    <mergeCell ref="B17:J17"/>
    <mergeCell ref="F21:I21"/>
    <mergeCell ref="A45:N45"/>
    <mergeCell ref="A18:N18"/>
    <mergeCell ref="K29:L29"/>
    <mergeCell ref="F29:I29"/>
    <mergeCell ref="K34:L34"/>
    <mergeCell ref="D34:E34"/>
    <mergeCell ref="K30:L30"/>
    <mergeCell ref="K38:L38"/>
    <mergeCell ref="D38:E38"/>
    <mergeCell ref="B40:I40"/>
    <mergeCell ref="F52:I52"/>
    <mergeCell ref="A48:N48"/>
    <mergeCell ref="A50:A53"/>
    <mergeCell ref="B51:N51"/>
    <mergeCell ref="K50:N50"/>
    <mergeCell ref="N43:N44"/>
    <mergeCell ref="B49:N49"/>
    <mergeCell ref="B47:N47"/>
    <mergeCell ref="H43:L44"/>
    <mergeCell ref="F43:G43"/>
    <mergeCell ref="K37:L37"/>
    <mergeCell ref="D39:E39"/>
    <mergeCell ref="A43:A44"/>
    <mergeCell ref="B42:E42"/>
    <mergeCell ref="F44:G44"/>
    <mergeCell ref="A41:N41"/>
    <mergeCell ref="K40:L40"/>
    <mergeCell ref="C43:C44"/>
    <mergeCell ref="K39:L39"/>
    <mergeCell ref="M43:M44"/>
    <mergeCell ref="K31:L31"/>
    <mergeCell ref="K36:L36"/>
    <mergeCell ref="D32:E32"/>
    <mergeCell ref="D31:E31"/>
    <mergeCell ref="K33:L33"/>
    <mergeCell ref="F31:I31"/>
    <mergeCell ref="F32:I32"/>
    <mergeCell ref="K32:L32"/>
    <mergeCell ref="K35:L35"/>
    <mergeCell ref="J29:J40"/>
    <mergeCell ref="F34:I34"/>
    <mergeCell ref="F39:I39"/>
    <mergeCell ref="D37:E37"/>
    <mergeCell ref="D29:E29"/>
    <mergeCell ref="D36:E36"/>
    <mergeCell ref="F35:I35"/>
    <mergeCell ref="F33:I33"/>
    <mergeCell ref="F30:I30"/>
    <mergeCell ref="D43:E44"/>
    <mergeCell ref="F36:I36"/>
    <mergeCell ref="F37:I37"/>
    <mergeCell ref="K21:N25"/>
    <mergeCell ref="F22:I22"/>
    <mergeCell ref="B25:I25"/>
    <mergeCell ref="F23:I23"/>
    <mergeCell ref="D24:E24"/>
    <mergeCell ref="F24:I24"/>
    <mergeCell ref="D30:E30"/>
  </mergeCells>
  <printOptions horizontalCentered="1" verticalCentered="1"/>
  <pageMargins left="0.4" right="0.41" top="0.5" bottom="0.5" header="0.67" footer="0.5"/>
  <pageSetup fitToHeight="1" fitToWidth="1" orientation="portrait" scale="94" r:id="rId3"/>
  <drawing r:id="rId2"/>
  <legacyDrawing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Q111"/>
  <sheetViews>
    <sheetView showGridLines="0" zoomScalePageLayoutView="0" workbookViewId="0" topLeftCell="A25">
      <selection activeCell="K35" sqref="K35:L35"/>
    </sheetView>
  </sheetViews>
  <sheetFormatPr defaultColWidth="0" defaultRowHeight="12.75" zeroHeight="1"/>
  <cols>
    <col min="1" max="1" width="2.57421875" style="1" customWidth="1"/>
    <col min="2" max="2" width="11.8515625" style="1" customWidth="1"/>
    <col min="3" max="3" width="11.57421875" style="1" customWidth="1"/>
    <col min="4" max="4" width="9.57421875" style="1" customWidth="1"/>
    <col min="5" max="5" width="3.00390625" style="1" customWidth="1"/>
    <col min="6" max="6" width="8.57421875" style="1" customWidth="1"/>
    <col min="7" max="7" width="3.8515625" style="1" customWidth="1"/>
    <col min="8" max="8" width="4.57421875" style="1" customWidth="1"/>
    <col min="9" max="9" width="0.13671875" style="1" customWidth="1"/>
    <col min="10" max="10" width="0.71875" style="1" customWidth="1"/>
    <col min="11" max="11" width="11.28125" style="1" customWidth="1"/>
    <col min="12" max="12" width="12.28125" style="1" customWidth="1"/>
    <col min="13" max="13" width="6.7109375" style="1" customWidth="1"/>
    <col min="14" max="14" width="19.7109375" style="1" customWidth="1"/>
    <col min="15" max="15" width="0.2890625" style="1" customWidth="1"/>
    <col min="16" max="16" width="3.57421875" style="1" hidden="1" customWidth="1"/>
    <col min="17" max="17" width="14.00390625" style="1" hidden="1" customWidth="1"/>
    <col min="18" max="19" width="0" style="1" hidden="1" customWidth="1"/>
    <col min="20" max="20" width="1.8515625" style="1" hidden="1" customWidth="1"/>
    <col min="21" max="255" width="0" style="1" hidden="1" customWidth="1"/>
    <col min="256" max="16384" width="3.28125" style="1" hidden="1" customWidth="1"/>
  </cols>
  <sheetData>
    <row r="1" spans="1:17" ht="3" customHeight="1">
      <c r="A1" s="313" t="s">
        <v>88</v>
      </c>
      <c r="B1" s="313"/>
      <c r="C1" s="313"/>
      <c r="D1" s="313"/>
      <c r="E1" s="313"/>
      <c r="F1" s="313"/>
      <c r="G1" s="313"/>
      <c r="H1" s="313"/>
      <c r="I1" s="313"/>
      <c r="J1" s="313"/>
      <c r="K1" s="313"/>
      <c r="L1" s="313"/>
      <c r="M1" s="313"/>
      <c r="N1" s="313"/>
      <c r="O1" s="3"/>
      <c r="Q1" s="11">
        <v>6</v>
      </c>
    </row>
    <row r="2" spans="1:17" ht="21" customHeight="1">
      <c r="A2" s="315" t="s">
        <v>50</v>
      </c>
      <c r="B2" s="410"/>
      <c r="C2" s="410"/>
      <c r="D2" s="410"/>
      <c r="E2" s="410"/>
      <c r="F2" s="410"/>
      <c r="G2" s="410"/>
      <c r="H2" s="410"/>
      <c r="I2" s="410"/>
      <c r="J2" s="410"/>
      <c r="K2" s="410"/>
      <c r="L2" s="410"/>
      <c r="M2" s="410"/>
      <c r="N2" s="65">
        <v>39221.50210648148</v>
      </c>
      <c r="O2" s="3"/>
      <c r="Q2" s="28"/>
    </row>
    <row r="3" spans="1:17" s="89" customFormat="1" ht="3.75" customHeight="1">
      <c r="A3" s="301"/>
      <c r="B3" s="302"/>
      <c r="C3" s="302"/>
      <c r="D3" s="302"/>
      <c r="E3" s="302"/>
      <c r="F3" s="302"/>
      <c r="G3" s="302"/>
      <c r="H3" s="302"/>
      <c r="I3" s="302"/>
      <c r="J3" s="302"/>
      <c r="K3" s="302"/>
      <c r="L3" s="302"/>
      <c r="M3" s="302"/>
      <c r="N3" s="303"/>
      <c r="O3" s="88"/>
      <c r="Q3" s="90"/>
    </row>
    <row r="4" spans="1:17" ht="9.75" customHeight="1">
      <c r="A4" s="211"/>
      <c r="B4" s="351"/>
      <c r="C4" s="351"/>
      <c r="D4" s="351"/>
      <c r="E4" s="351"/>
      <c r="F4" s="351"/>
      <c r="G4" s="351"/>
      <c r="H4" s="351"/>
      <c r="I4" s="351"/>
      <c r="J4" s="351"/>
      <c r="K4" s="351"/>
      <c r="L4" s="351"/>
      <c r="M4" s="351"/>
      <c r="N4" s="24"/>
      <c r="O4" s="3"/>
      <c r="Q4" s="28"/>
    </row>
    <row r="5" spans="1:17" ht="12" customHeight="1" thickBot="1">
      <c r="A5" s="404"/>
      <c r="B5" s="351"/>
      <c r="C5" s="351"/>
      <c r="D5" s="351"/>
      <c r="E5" s="351"/>
      <c r="F5" s="351"/>
      <c r="G5" s="351"/>
      <c r="H5" s="351"/>
      <c r="I5" s="351"/>
      <c r="J5" s="351"/>
      <c r="K5" s="351"/>
      <c r="L5" s="351"/>
      <c r="M5" s="351"/>
      <c r="N5" s="64" t="s">
        <v>88</v>
      </c>
      <c r="O5" s="3"/>
      <c r="Q5" s="28" t="b">
        <v>0</v>
      </c>
    </row>
    <row r="6" spans="1:17" ht="15" customHeight="1" thickBot="1">
      <c r="A6" s="157" t="s">
        <v>13</v>
      </c>
      <c r="B6" s="242" t="s">
        <v>32</v>
      </c>
      <c r="C6" s="263"/>
      <c r="D6" s="263"/>
      <c r="E6" s="263"/>
      <c r="F6" s="426"/>
      <c r="G6" s="102"/>
      <c r="H6" s="157" t="s">
        <v>12</v>
      </c>
      <c r="I6" s="242" t="s">
        <v>51</v>
      </c>
      <c r="J6" s="264"/>
      <c r="K6" s="264"/>
      <c r="L6" s="264"/>
      <c r="M6" s="264"/>
      <c r="N6" s="265"/>
      <c r="O6" s="17"/>
      <c r="P6" s="18"/>
      <c r="Q6" s="28" t="b">
        <v>0</v>
      </c>
    </row>
    <row r="7" spans="1:17" ht="15" customHeight="1">
      <c r="A7" s="211"/>
      <c r="B7" s="351"/>
      <c r="C7" s="351"/>
      <c r="D7" s="351"/>
      <c r="E7" s="351"/>
      <c r="F7" s="351"/>
      <c r="G7" s="351"/>
      <c r="H7" s="348"/>
      <c r="I7" s="420" t="s">
        <v>46</v>
      </c>
      <c r="J7" s="421"/>
      <c r="K7" s="421"/>
      <c r="L7" s="421"/>
      <c r="M7" s="421"/>
      <c r="N7" s="421"/>
      <c r="O7" s="17"/>
      <c r="Q7" s="28"/>
    </row>
    <row r="8" spans="1:17" ht="15" customHeight="1">
      <c r="A8" s="404"/>
      <c r="B8" s="351"/>
      <c r="C8" s="351"/>
      <c r="D8" s="351"/>
      <c r="E8" s="351"/>
      <c r="F8" s="351"/>
      <c r="G8" s="351"/>
      <c r="H8" s="348"/>
      <c r="I8" s="422" t="s">
        <v>47</v>
      </c>
      <c r="J8" s="423"/>
      <c r="K8" s="423"/>
      <c r="L8" s="423"/>
      <c r="M8" s="423"/>
      <c r="N8" s="423"/>
      <c r="O8" s="17"/>
      <c r="Q8" s="28"/>
    </row>
    <row r="9" spans="1:17" ht="15" customHeight="1">
      <c r="A9" s="404"/>
      <c r="B9" s="351"/>
      <c r="C9" s="351"/>
      <c r="D9" s="351"/>
      <c r="E9" s="351"/>
      <c r="F9" s="351"/>
      <c r="G9" s="351"/>
      <c r="H9" s="348"/>
      <c r="I9" s="422"/>
      <c r="J9" s="423"/>
      <c r="K9" s="423"/>
      <c r="L9" s="423"/>
      <c r="M9" s="423"/>
      <c r="N9" s="423"/>
      <c r="O9" s="17"/>
      <c r="Q9" s="28">
        <f>IF(Q5=TRUE,1,0)</f>
        <v>0</v>
      </c>
    </row>
    <row r="10" spans="1:17" ht="13.5" customHeight="1">
      <c r="A10" s="404"/>
      <c r="B10" s="351"/>
      <c r="C10" s="351"/>
      <c r="D10" s="351"/>
      <c r="E10" s="351"/>
      <c r="F10" s="351"/>
      <c r="G10" s="351"/>
      <c r="H10" s="348"/>
      <c r="I10" s="422"/>
      <c r="J10" s="423"/>
      <c r="K10" s="423"/>
      <c r="L10" s="423"/>
      <c r="M10" s="423"/>
      <c r="N10" s="423"/>
      <c r="O10" s="17"/>
      <c r="Q10" s="28">
        <f>IF(Q6=TRUE,1,0)</f>
        <v>0</v>
      </c>
    </row>
    <row r="11" spans="1:17" ht="4.5" customHeight="1" thickBot="1">
      <c r="A11" s="211"/>
      <c r="B11" s="351"/>
      <c r="C11" s="351"/>
      <c r="D11" s="351"/>
      <c r="E11" s="351"/>
      <c r="F11" s="351"/>
      <c r="G11" s="351"/>
      <c r="H11" s="351"/>
      <c r="I11" s="351"/>
      <c r="J11" s="351"/>
      <c r="K11" s="351"/>
      <c r="L11" s="351"/>
      <c r="M11" s="351"/>
      <c r="N11" s="352"/>
      <c r="O11" s="17"/>
      <c r="Q11" s="28">
        <f>IF(Q7=TRUE,1,0)</f>
        <v>0</v>
      </c>
    </row>
    <row r="12" spans="1:17" ht="15" customHeight="1" thickBot="1">
      <c r="A12" s="161" t="s">
        <v>14</v>
      </c>
      <c r="B12" s="381" t="s">
        <v>52</v>
      </c>
      <c r="C12" s="377"/>
      <c r="D12" s="377"/>
      <c r="E12" s="377"/>
      <c r="F12" s="377"/>
      <c r="G12" s="377"/>
      <c r="H12" s="377"/>
      <c r="I12" s="377"/>
      <c r="J12" s="377"/>
      <c r="K12" s="377"/>
      <c r="L12" s="378"/>
      <c r="M12" s="427" t="s">
        <v>48</v>
      </c>
      <c r="N12" s="393"/>
      <c r="O12" s="17"/>
      <c r="Q12" s="36">
        <f ca="1">NOW()</f>
        <v>42566.67924074074</v>
      </c>
    </row>
    <row r="13" spans="1:17" ht="4.5" customHeight="1" thickBot="1">
      <c r="A13" s="211"/>
      <c r="B13" s="351"/>
      <c r="C13" s="351"/>
      <c r="D13" s="351"/>
      <c r="E13" s="351"/>
      <c r="F13" s="351"/>
      <c r="G13" s="351"/>
      <c r="H13" s="351"/>
      <c r="I13" s="351"/>
      <c r="J13" s="351"/>
      <c r="K13" s="351"/>
      <c r="L13" s="351"/>
      <c r="M13" s="351"/>
      <c r="N13" s="352"/>
      <c r="O13" s="3"/>
      <c r="Q13" s="36">
        <v>37395.50211111111</v>
      </c>
    </row>
    <row r="14" spans="1:17" ht="15" customHeight="1" thickBot="1">
      <c r="A14" s="161" t="s">
        <v>15</v>
      </c>
      <c r="B14" s="383" t="s">
        <v>53</v>
      </c>
      <c r="C14" s="377"/>
      <c r="D14" s="377"/>
      <c r="E14" s="377"/>
      <c r="F14" s="377"/>
      <c r="G14" s="377"/>
      <c r="H14" s="377"/>
      <c r="I14" s="377"/>
      <c r="J14" s="377"/>
      <c r="K14" s="377"/>
      <c r="L14" s="377"/>
      <c r="M14" s="377"/>
      <c r="N14" s="378"/>
      <c r="O14" s="20"/>
      <c r="P14" s="10"/>
      <c r="Q14" s="37" t="str">
        <f ca="1">CONCATENATE("No. ",ROUND(NOW()-37322,3)*1000)</f>
        <v>No. 5244679</v>
      </c>
    </row>
    <row r="15" spans="1:17" ht="27.75" customHeight="1">
      <c r="A15" s="22"/>
      <c r="B15" s="424" t="s">
        <v>93</v>
      </c>
      <c r="C15" s="425"/>
      <c r="D15" s="425"/>
      <c r="E15" s="425"/>
      <c r="F15" s="425"/>
      <c r="G15" s="425"/>
      <c r="H15" s="425"/>
      <c r="I15" s="425"/>
      <c r="J15" s="425"/>
      <c r="K15" s="425"/>
      <c r="L15" s="425"/>
      <c r="M15" s="425"/>
      <c r="N15" s="425"/>
      <c r="O15" s="3" t="s">
        <v>87</v>
      </c>
      <c r="Q15" s="37" t="s">
        <v>88</v>
      </c>
    </row>
    <row r="16" spans="1:17" ht="4.5" customHeight="1" thickBot="1">
      <c r="A16" s="211"/>
      <c r="B16" s="351"/>
      <c r="C16" s="351"/>
      <c r="D16" s="351"/>
      <c r="E16" s="351"/>
      <c r="F16" s="351"/>
      <c r="G16" s="351"/>
      <c r="H16" s="351"/>
      <c r="I16" s="351"/>
      <c r="J16" s="351"/>
      <c r="K16" s="351"/>
      <c r="L16" s="351"/>
      <c r="M16" s="351"/>
      <c r="N16" s="352"/>
      <c r="O16" s="3"/>
      <c r="Q16" s="38"/>
    </row>
    <row r="17" spans="1:15" ht="15" customHeight="1" thickBot="1">
      <c r="A17" s="157" t="s">
        <v>16</v>
      </c>
      <c r="B17" s="383" t="s">
        <v>54</v>
      </c>
      <c r="C17" s="377"/>
      <c r="D17" s="377"/>
      <c r="E17" s="377"/>
      <c r="F17" s="377"/>
      <c r="G17" s="377"/>
      <c r="H17" s="377"/>
      <c r="I17" s="377"/>
      <c r="J17" s="378"/>
      <c r="K17" s="400" t="s">
        <v>135</v>
      </c>
      <c r="L17" s="400"/>
      <c r="M17" s="401"/>
      <c r="N17" s="402"/>
      <c r="O17" s="6"/>
    </row>
    <row r="18" spans="1:15" ht="4.5" customHeight="1" thickBot="1">
      <c r="A18" s="211"/>
      <c r="B18" s="351"/>
      <c r="C18" s="351"/>
      <c r="D18" s="351"/>
      <c r="E18" s="351"/>
      <c r="F18" s="351"/>
      <c r="G18" s="351"/>
      <c r="H18" s="351"/>
      <c r="I18" s="351"/>
      <c r="J18" s="351"/>
      <c r="K18" s="351"/>
      <c r="L18" s="351"/>
      <c r="M18" s="351"/>
      <c r="N18" s="352"/>
      <c r="O18" s="3"/>
    </row>
    <row r="19" spans="1:15" ht="15" customHeight="1" thickBot="1">
      <c r="A19" s="157" t="s">
        <v>17</v>
      </c>
      <c r="B19" s="292" t="s">
        <v>96</v>
      </c>
      <c r="C19" s="293"/>
      <c r="D19" s="293"/>
      <c r="E19" s="293"/>
      <c r="F19" s="293"/>
      <c r="G19" s="293"/>
      <c r="H19" s="293"/>
      <c r="I19" s="293"/>
      <c r="J19" s="395"/>
      <c r="K19" s="395"/>
      <c r="L19" s="395"/>
      <c r="M19" s="395"/>
      <c r="N19" s="396"/>
      <c r="O19" s="3"/>
    </row>
    <row r="20" spans="1:15" ht="3.75" customHeight="1">
      <c r="A20" s="211"/>
      <c r="B20" s="351"/>
      <c r="C20" s="351"/>
      <c r="D20" s="351"/>
      <c r="E20" s="351"/>
      <c r="F20" s="351"/>
      <c r="G20" s="351"/>
      <c r="H20" s="351"/>
      <c r="I20" s="351"/>
      <c r="J20" s="348"/>
      <c r="K20" s="41"/>
      <c r="L20" s="41"/>
      <c r="M20" s="41"/>
      <c r="N20" s="42"/>
      <c r="O20" s="3"/>
    </row>
    <row r="21" spans="1:15" ht="15" customHeight="1">
      <c r="A21" s="43"/>
      <c r="B21" s="75" t="s">
        <v>56</v>
      </c>
      <c r="C21" s="75" t="s">
        <v>57</v>
      </c>
      <c r="D21" s="344" t="s">
        <v>58</v>
      </c>
      <c r="E21" s="345"/>
      <c r="F21" s="353" t="s">
        <v>59</v>
      </c>
      <c r="G21" s="368"/>
      <c r="H21" s="368"/>
      <c r="I21" s="368"/>
      <c r="J21" s="299"/>
      <c r="K21" s="274" t="s">
        <v>55</v>
      </c>
      <c r="L21" s="328"/>
      <c r="M21" s="328"/>
      <c r="N21" s="329"/>
      <c r="O21" s="3"/>
    </row>
    <row r="22" spans="1:15" ht="15" customHeight="1">
      <c r="A22" s="49" t="s">
        <v>13</v>
      </c>
      <c r="B22" s="95" t="s">
        <v>49</v>
      </c>
      <c r="C22" s="95"/>
      <c r="D22" s="437"/>
      <c r="E22" s="437"/>
      <c r="F22" s="437"/>
      <c r="G22" s="439"/>
      <c r="H22" s="439"/>
      <c r="I22" s="439"/>
      <c r="J22" s="299"/>
      <c r="K22" s="330"/>
      <c r="L22" s="331"/>
      <c r="M22" s="331"/>
      <c r="N22" s="332"/>
      <c r="O22" s="3"/>
    </row>
    <row r="23" spans="1:15" ht="15" customHeight="1">
      <c r="A23" s="50" t="s">
        <v>130</v>
      </c>
      <c r="B23" s="95"/>
      <c r="C23" s="95"/>
      <c r="D23" s="437"/>
      <c r="E23" s="437"/>
      <c r="F23" s="437"/>
      <c r="G23" s="439"/>
      <c r="H23" s="439"/>
      <c r="I23" s="439"/>
      <c r="J23" s="299"/>
      <c r="K23" s="330"/>
      <c r="L23" s="331"/>
      <c r="M23" s="331"/>
      <c r="N23" s="332"/>
      <c r="O23" s="3"/>
    </row>
    <row r="24" spans="1:15" ht="15" customHeight="1">
      <c r="A24" s="50" t="s">
        <v>131</v>
      </c>
      <c r="B24" s="95"/>
      <c r="C24" s="95"/>
      <c r="D24" s="437"/>
      <c r="E24" s="437"/>
      <c r="F24" s="437"/>
      <c r="G24" s="439"/>
      <c r="H24" s="439"/>
      <c r="I24" s="439"/>
      <c r="J24" s="299"/>
      <c r="K24" s="330"/>
      <c r="L24" s="331"/>
      <c r="M24" s="331"/>
      <c r="N24" s="332"/>
      <c r="O24" s="3"/>
    </row>
    <row r="25" spans="1:15" ht="15" customHeight="1">
      <c r="A25" s="45"/>
      <c r="B25" s="440" t="s">
        <v>99</v>
      </c>
      <c r="C25" s="441"/>
      <c r="D25" s="441"/>
      <c r="E25" s="441"/>
      <c r="F25" s="441"/>
      <c r="G25" s="442"/>
      <c r="H25" s="442"/>
      <c r="I25" s="442"/>
      <c r="J25" s="299"/>
      <c r="K25" s="333"/>
      <c r="L25" s="334"/>
      <c r="M25" s="334"/>
      <c r="N25" s="335"/>
      <c r="O25" s="3"/>
    </row>
    <row r="26" spans="1:15" ht="4.5" customHeight="1" thickBot="1">
      <c r="A26" s="211"/>
      <c r="B26" s="351"/>
      <c r="C26" s="351"/>
      <c r="D26" s="351"/>
      <c r="E26" s="351"/>
      <c r="F26" s="351"/>
      <c r="G26" s="351"/>
      <c r="H26" s="351"/>
      <c r="I26" s="351"/>
      <c r="J26" s="351"/>
      <c r="K26" s="351"/>
      <c r="L26" s="351"/>
      <c r="M26" s="351"/>
      <c r="N26" s="352"/>
      <c r="O26" s="3"/>
    </row>
    <row r="27" spans="1:15" ht="15" customHeight="1" thickBot="1">
      <c r="A27" s="157" t="s">
        <v>18</v>
      </c>
      <c r="B27" s="381" t="s">
        <v>60</v>
      </c>
      <c r="C27" s="382"/>
      <c r="D27" s="382"/>
      <c r="E27" s="382"/>
      <c r="F27" s="382"/>
      <c r="G27" s="382"/>
      <c r="H27" s="382"/>
      <c r="I27" s="377"/>
      <c r="J27" s="377"/>
      <c r="K27" s="377"/>
      <c r="L27" s="377"/>
      <c r="M27" s="377"/>
      <c r="N27" s="378"/>
      <c r="O27" s="3"/>
    </row>
    <row r="28" spans="1:15" ht="4.5" customHeight="1">
      <c r="A28" s="211"/>
      <c r="B28" s="351"/>
      <c r="C28" s="351"/>
      <c r="D28" s="351"/>
      <c r="E28" s="351"/>
      <c r="F28" s="351"/>
      <c r="G28" s="351"/>
      <c r="H28" s="351"/>
      <c r="I28" s="351"/>
      <c r="J28" s="351"/>
      <c r="K28" s="351"/>
      <c r="L28" s="351"/>
      <c r="M28" s="351"/>
      <c r="N28" s="352"/>
      <c r="O28" s="3"/>
    </row>
    <row r="29" spans="1:15" ht="15" customHeight="1">
      <c r="A29" s="25"/>
      <c r="B29" s="75" t="s">
        <v>56</v>
      </c>
      <c r="C29" s="75" t="s">
        <v>57</v>
      </c>
      <c r="D29" s="344" t="s">
        <v>61</v>
      </c>
      <c r="E29" s="345"/>
      <c r="F29" s="353" t="s">
        <v>59</v>
      </c>
      <c r="G29" s="368"/>
      <c r="H29" s="368"/>
      <c r="I29" s="368"/>
      <c r="J29" s="299"/>
      <c r="K29" s="353" t="s">
        <v>62</v>
      </c>
      <c r="L29" s="345"/>
      <c r="M29" s="34"/>
      <c r="N29" s="75" t="s">
        <v>63</v>
      </c>
      <c r="O29" s="5"/>
    </row>
    <row r="30" spans="1:15" ht="15" customHeight="1">
      <c r="A30" s="52" t="s">
        <v>33</v>
      </c>
      <c r="B30" s="77" t="s">
        <v>64</v>
      </c>
      <c r="C30" s="77" t="s">
        <v>64</v>
      </c>
      <c r="D30" s="327" t="s">
        <v>64</v>
      </c>
      <c r="E30" s="327"/>
      <c r="F30" s="327" t="s">
        <v>64</v>
      </c>
      <c r="G30" s="345"/>
      <c r="H30" s="345"/>
      <c r="I30" s="345"/>
      <c r="J30" s="348"/>
      <c r="K30" s="346" t="s">
        <v>65</v>
      </c>
      <c r="L30" s="370"/>
      <c r="M30" s="46"/>
      <c r="N30" s="99"/>
      <c r="O30" s="3"/>
    </row>
    <row r="31" spans="1:15" ht="15" customHeight="1">
      <c r="A31" s="52" t="s">
        <v>34</v>
      </c>
      <c r="B31" s="77" t="s">
        <v>49</v>
      </c>
      <c r="C31" s="77" t="s">
        <v>66</v>
      </c>
      <c r="D31" s="327">
        <v>70421</v>
      </c>
      <c r="E31" s="327"/>
      <c r="F31" s="327" t="s">
        <v>66</v>
      </c>
      <c r="G31" s="345"/>
      <c r="H31" s="345"/>
      <c r="I31" s="345"/>
      <c r="J31" s="348"/>
      <c r="K31" s="346" t="s">
        <v>67</v>
      </c>
      <c r="L31" s="345"/>
      <c r="M31" s="97"/>
      <c r="N31" s="99">
        <v>525</v>
      </c>
      <c r="O31" s="3"/>
    </row>
    <row r="32" spans="1:15" ht="15" customHeight="1">
      <c r="A32" s="52" t="s">
        <v>35</v>
      </c>
      <c r="B32" s="77" t="s">
        <v>49</v>
      </c>
      <c r="C32" s="77" t="s">
        <v>66</v>
      </c>
      <c r="D32" s="327">
        <v>70431</v>
      </c>
      <c r="E32" s="327"/>
      <c r="F32" s="327" t="s">
        <v>66</v>
      </c>
      <c r="G32" s="345"/>
      <c r="H32" s="345"/>
      <c r="I32" s="345"/>
      <c r="J32" s="348"/>
      <c r="K32" s="346" t="s">
        <v>68</v>
      </c>
      <c r="L32" s="345"/>
      <c r="M32" s="46"/>
      <c r="N32" s="99">
        <v>426</v>
      </c>
      <c r="O32" s="3"/>
    </row>
    <row r="33" spans="1:15" ht="15" customHeight="1">
      <c r="A33" s="52" t="s">
        <v>36</v>
      </c>
      <c r="B33" s="77" t="s">
        <v>49</v>
      </c>
      <c r="C33" s="77" t="s">
        <v>66</v>
      </c>
      <c r="D33" s="327">
        <v>70441</v>
      </c>
      <c r="E33" s="327"/>
      <c r="F33" s="327" t="s">
        <v>66</v>
      </c>
      <c r="G33" s="327"/>
      <c r="H33" s="327"/>
      <c r="I33" s="327"/>
      <c r="J33" s="348"/>
      <c r="K33" s="346" t="s">
        <v>69</v>
      </c>
      <c r="L33" s="345"/>
      <c r="M33" s="46"/>
      <c r="N33" s="99">
        <v>206</v>
      </c>
      <c r="O33" s="3"/>
    </row>
    <row r="34" spans="1:15" ht="15" customHeight="1">
      <c r="A34" s="53" t="s">
        <v>37</v>
      </c>
      <c r="B34" s="78"/>
      <c r="C34" s="78"/>
      <c r="D34" s="343"/>
      <c r="E34" s="343"/>
      <c r="F34" s="343"/>
      <c r="G34" s="343"/>
      <c r="H34" s="343"/>
      <c r="I34" s="343"/>
      <c r="J34" s="348"/>
      <c r="K34" s="369" t="s">
        <v>70</v>
      </c>
      <c r="L34" s="345"/>
      <c r="M34" s="46"/>
      <c r="N34" s="100">
        <v>50</v>
      </c>
      <c r="O34" s="3"/>
    </row>
    <row r="35" spans="1:15" ht="15" customHeight="1">
      <c r="A35" s="53"/>
      <c r="B35" s="77" t="s">
        <v>49</v>
      </c>
      <c r="C35" s="77" t="s">
        <v>66</v>
      </c>
      <c r="D35" s="327">
        <v>70451</v>
      </c>
      <c r="E35" s="327"/>
      <c r="F35" s="327" t="s">
        <v>66</v>
      </c>
      <c r="G35" s="327"/>
      <c r="H35" s="327"/>
      <c r="I35" s="327"/>
      <c r="J35" s="348"/>
      <c r="K35" s="347" t="s">
        <v>147</v>
      </c>
      <c r="L35" s="345"/>
      <c r="M35" s="46"/>
      <c r="N35" s="84">
        <v>23</v>
      </c>
      <c r="O35" s="3"/>
    </row>
    <row r="36" spans="1:15" ht="15" customHeight="1">
      <c r="A36" s="53" t="s">
        <v>38</v>
      </c>
      <c r="B36" s="77" t="s">
        <v>64</v>
      </c>
      <c r="C36" s="77" t="s">
        <v>64</v>
      </c>
      <c r="D36" s="327" t="s">
        <v>64</v>
      </c>
      <c r="E36" s="327"/>
      <c r="F36" s="327" t="s">
        <v>64</v>
      </c>
      <c r="G36" s="327"/>
      <c r="H36" s="327"/>
      <c r="I36" s="327"/>
      <c r="J36" s="348"/>
      <c r="K36" s="346" t="s">
        <v>71</v>
      </c>
      <c r="L36" s="345"/>
      <c r="M36" s="46"/>
      <c r="N36" s="99"/>
      <c r="O36" s="3"/>
    </row>
    <row r="37" spans="1:15" ht="15" customHeight="1">
      <c r="A37" s="53" t="s">
        <v>39</v>
      </c>
      <c r="B37" s="77" t="s">
        <v>64</v>
      </c>
      <c r="C37" s="77" t="s">
        <v>64</v>
      </c>
      <c r="D37" s="327" t="s">
        <v>64</v>
      </c>
      <c r="E37" s="327"/>
      <c r="F37" s="327" t="s">
        <v>64</v>
      </c>
      <c r="G37" s="327"/>
      <c r="H37" s="327"/>
      <c r="I37" s="327"/>
      <c r="J37" s="348"/>
      <c r="K37" s="346" t="s">
        <v>72</v>
      </c>
      <c r="L37" s="345"/>
      <c r="M37" s="46"/>
      <c r="N37" s="99"/>
      <c r="O37" s="3"/>
    </row>
    <row r="38" spans="1:15" ht="15" customHeight="1">
      <c r="A38" s="53" t="s">
        <v>40</v>
      </c>
      <c r="B38" s="77" t="s">
        <v>49</v>
      </c>
      <c r="C38" s="77" t="s">
        <v>66</v>
      </c>
      <c r="D38" s="327">
        <v>70491</v>
      </c>
      <c r="E38" s="327"/>
      <c r="F38" s="327" t="s">
        <v>66</v>
      </c>
      <c r="G38" s="327"/>
      <c r="H38" s="327"/>
      <c r="I38" s="327"/>
      <c r="J38" s="348"/>
      <c r="K38" s="346" t="s">
        <v>73</v>
      </c>
      <c r="L38" s="345"/>
      <c r="M38" s="46"/>
      <c r="N38" s="99">
        <v>65</v>
      </c>
      <c r="O38" s="3"/>
    </row>
    <row r="39" spans="1:15" ht="15" customHeight="1">
      <c r="A39" s="53" t="s">
        <v>86</v>
      </c>
      <c r="B39" s="77" t="s">
        <v>49</v>
      </c>
      <c r="C39" s="77" t="s">
        <v>66</v>
      </c>
      <c r="D39" s="327">
        <v>70499</v>
      </c>
      <c r="E39" s="327"/>
      <c r="F39" s="327" t="s">
        <v>66</v>
      </c>
      <c r="G39" s="327"/>
      <c r="H39" s="327"/>
      <c r="I39" s="327"/>
      <c r="J39" s="348"/>
      <c r="K39" s="346" t="s">
        <v>74</v>
      </c>
      <c r="L39" s="345"/>
      <c r="M39" s="46"/>
      <c r="N39" s="98">
        <v>-1200</v>
      </c>
      <c r="O39" s="3"/>
    </row>
    <row r="40" spans="1:15" ht="13.5">
      <c r="A40" s="23"/>
      <c r="B40" s="432" t="s">
        <v>104</v>
      </c>
      <c r="C40" s="433"/>
      <c r="D40" s="433"/>
      <c r="E40" s="433"/>
      <c r="F40" s="433"/>
      <c r="G40" s="433"/>
      <c r="H40" s="433"/>
      <c r="I40" s="433"/>
      <c r="J40" s="348"/>
      <c r="K40" s="353" t="s">
        <v>75</v>
      </c>
      <c r="L40" s="345"/>
      <c r="M40" s="46"/>
      <c r="N40" s="101">
        <f>SUM(N31:N39)-50</f>
        <v>45</v>
      </c>
      <c r="O40" s="3"/>
    </row>
    <row r="41" spans="1:15" ht="4.5" customHeight="1" thickBot="1">
      <c r="A41" s="217"/>
      <c r="B41" s="351"/>
      <c r="C41" s="351"/>
      <c r="D41" s="351"/>
      <c r="E41" s="351"/>
      <c r="F41" s="351"/>
      <c r="G41" s="351"/>
      <c r="H41" s="351"/>
      <c r="I41" s="351"/>
      <c r="J41" s="351"/>
      <c r="K41" s="351"/>
      <c r="L41" s="351"/>
      <c r="M41" s="351"/>
      <c r="N41" s="352"/>
      <c r="O41" s="3"/>
    </row>
    <row r="42" spans="1:15" ht="15" customHeight="1" thickBot="1">
      <c r="A42" s="157" t="s">
        <v>19</v>
      </c>
      <c r="B42" s="300" t="s">
        <v>76</v>
      </c>
      <c r="C42" s="264"/>
      <c r="D42" s="264"/>
      <c r="E42" s="265"/>
      <c r="F42" s="40"/>
      <c r="H42" s="154" t="s">
        <v>41</v>
      </c>
      <c r="I42" s="162" t="s">
        <v>77</v>
      </c>
      <c r="J42" s="163"/>
      <c r="K42" s="163"/>
      <c r="L42" s="163"/>
      <c r="M42" s="163"/>
      <c r="N42" s="164"/>
      <c r="O42" s="7"/>
    </row>
    <row r="43" spans="1:15" ht="15" customHeight="1">
      <c r="A43" s="211"/>
      <c r="B43" s="388" t="s">
        <v>78</v>
      </c>
      <c r="C43" s="388" t="s">
        <v>79</v>
      </c>
      <c r="D43" s="388" t="s">
        <v>80</v>
      </c>
      <c r="E43" s="438"/>
      <c r="F43" s="103" t="s">
        <v>142</v>
      </c>
      <c r="G43" s="104"/>
      <c r="H43" s="221" t="s">
        <v>81</v>
      </c>
      <c r="I43" s="348"/>
      <c r="J43" s="348"/>
      <c r="K43" s="348"/>
      <c r="L43" s="428"/>
      <c r="M43" s="354"/>
      <c r="N43" s="214">
        <v>45</v>
      </c>
      <c r="O43" s="8"/>
    </row>
    <row r="44" spans="1:15" ht="21" customHeight="1" thickBot="1">
      <c r="A44" s="211"/>
      <c r="B44" s="389"/>
      <c r="C44" s="389"/>
      <c r="D44" s="389"/>
      <c r="E44" s="389"/>
      <c r="F44" s="105"/>
      <c r="G44" s="106"/>
      <c r="H44" s="429"/>
      <c r="I44" s="430"/>
      <c r="J44" s="430"/>
      <c r="K44" s="430"/>
      <c r="L44" s="431"/>
      <c r="M44" s="354"/>
      <c r="N44" s="215"/>
      <c r="O44" s="3"/>
    </row>
    <row r="45" spans="1:15" ht="4.5" customHeight="1" thickBot="1" thickTop="1">
      <c r="A45" s="211"/>
      <c r="B45" s="351"/>
      <c r="C45" s="351"/>
      <c r="D45" s="351"/>
      <c r="E45" s="351"/>
      <c r="F45" s="351"/>
      <c r="G45" s="351"/>
      <c r="H45" s="351"/>
      <c r="I45" s="351"/>
      <c r="J45" s="351"/>
      <c r="K45" s="351"/>
      <c r="L45" s="351"/>
      <c r="M45" s="351"/>
      <c r="N45" s="352"/>
      <c r="O45" s="3"/>
    </row>
    <row r="46" spans="1:15" ht="15" customHeight="1" thickBot="1">
      <c r="A46" s="157" t="s">
        <v>30</v>
      </c>
      <c r="B46" s="381" t="s">
        <v>82</v>
      </c>
      <c r="C46" s="377"/>
      <c r="D46" s="377"/>
      <c r="E46" s="377"/>
      <c r="F46" s="377"/>
      <c r="G46" s="377"/>
      <c r="H46" s="377"/>
      <c r="I46" s="377"/>
      <c r="J46" s="377"/>
      <c r="K46" s="377"/>
      <c r="L46" s="377"/>
      <c r="M46" s="377"/>
      <c r="N46" s="378"/>
      <c r="O46" s="3"/>
    </row>
    <row r="47" spans="1:15" ht="45" customHeight="1">
      <c r="A47" s="22"/>
      <c r="B47" s="434"/>
      <c r="C47" s="435"/>
      <c r="D47" s="435"/>
      <c r="E47" s="435"/>
      <c r="F47" s="435"/>
      <c r="G47" s="435"/>
      <c r="H47" s="435"/>
      <c r="I47" s="435"/>
      <c r="J47" s="435"/>
      <c r="K47" s="435"/>
      <c r="L47" s="435"/>
      <c r="M47" s="435"/>
      <c r="N47" s="436"/>
      <c r="O47" s="3"/>
    </row>
    <row r="48" spans="1:15" ht="4.5" customHeight="1" thickBot="1">
      <c r="A48" s="211"/>
      <c r="B48" s="351"/>
      <c r="C48" s="351"/>
      <c r="D48" s="351"/>
      <c r="E48" s="351"/>
      <c r="F48" s="351"/>
      <c r="G48" s="351"/>
      <c r="H48" s="351"/>
      <c r="I48" s="351"/>
      <c r="J48" s="351"/>
      <c r="K48" s="351"/>
      <c r="L48" s="351"/>
      <c r="M48" s="351"/>
      <c r="N48" s="352"/>
      <c r="O48" s="3"/>
    </row>
    <row r="49" spans="1:15" ht="15" customHeight="1" thickBot="1">
      <c r="A49" s="157" t="s">
        <v>31</v>
      </c>
      <c r="B49" s="242" t="s">
        <v>83</v>
      </c>
      <c r="C49" s="258"/>
      <c r="D49" s="258"/>
      <c r="E49" s="258"/>
      <c r="F49" s="258"/>
      <c r="G49" s="258"/>
      <c r="H49" s="258"/>
      <c r="I49" s="258"/>
      <c r="J49" s="258"/>
      <c r="K49" s="258"/>
      <c r="L49" s="258"/>
      <c r="M49" s="258"/>
      <c r="N49" s="259"/>
      <c r="O49" s="3"/>
    </row>
    <row r="50" spans="1:16" ht="34.5" customHeight="1">
      <c r="A50" s="211"/>
      <c r="B50" s="255" t="s">
        <v>84</v>
      </c>
      <c r="C50" s="386"/>
      <c r="D50" s="386"/>
      <c r="E50" s="386"/>
      <c r="F50" s="386"/>
      <c r="G50" s="386"/>
      <c r="H50" s="386"/>
      <c r="I50" s="387"/>
      <c r="J50" s="87"/>
      <c r="K50" s="358" t="s">
        <v>66</v>
      </c>
      <c r="L50" s="358"/>
      <c r="M50" s="358"/>
      <c r="N50" s="359"/>
      <c r="O50" s="9"/>
      <c r="P50" s="9"/>
    </row>
    <row r="51" spans="1:16" ht="4.5" customHeight="1">
      <c r="A51" s="211"/>
      <c r="B51" s="250"/>
      <c r="C51" s="356"/>
      <c r="D51" s="356"/>
      <c r="E51" s="356"/>
      <c r="F51" s="356"/>
      <c r="G51" s="356"/>
      <c r="H51" s="356"/>
      <c r="I51" s="356"/>
      <c r="J51" s="356"/>
      <c r="K51" s="356"/>
      <c r="L51" s="356"/>
      <c r="M51" s="356"/>
      <c r="N51" s="357"/>
      <c r="O51" s="9"/>
      <c r="P51" s="9"/>
    </row>
    <row r="52" spans="1:16" ht="30.75" customHeight="1" thickBot="1">
      <c r="A52" s="211"/>
      <c r="B52" s="245"/>
      <c r="C52" s="245"/>
      <c r="D52" s="245"/>
      <c r="E52" s="34"/>
      <c r="F52" s="355"/>
      <c r="G52" s="355"/>
      <c r="H52" s="355"/>
      <c r="I52" s="355"/>
      <c r="J52" s="6"/>
      <c r="K52" s="246" t="s">
        <v>66</v>
      </c>
      <c r="L52" s="379"/>
      <c r="M52" s="379"/>
      <c r="N52" s="380"/>
      <c r="O52" s="9"/>
      <c r="P52" s="9"/>
    </row>
    <row r="53" spans="1:16" ht="12" customHeight="1">
      <c r="A53" s="211"/>
      <c r="B53" s="55" t="s">
        <v>24</v>
      </c>
      <c r="C53" s="56"/>
      <c r="D53" s="57" t="s">
        <v>25</v>
      </c>
      <c r="E53" s="58"/>
      <c r="F53" s="59" t="s">
        <v>27</v>
      </c>
      <c r="G53" s="60"/>
      <c r="H53" s="60"/>
      <c r="I53" s="61"/>
      <c r="J53" s="61"/>
      <c r="K53" s="55" t="s">
        <v>26</v>
      </c>
      <c r="L53" s="62"/>
      <c r="M53" s="61"/>
      <c r="N53" s="63" t="s">
        <v>25</v>
      </c>
      <c r="O53" s="9"/>
      <c r="P53" s="9"/>
    </row>
    <row r="54" spans="1:16" s="89" customFormat="1" ht="8.25" customHeight="1">
      <c r="A54" s="239" t="s">
        <v>134</v>
      </c>
      <c r="B54" s="240"/>
      <c r="C54" s="240"/>
      <c r="D54" s="240"/>
      <c r="E54" s="240"/>
      <c r="F54" s="240"/>
      <c r="G54" s="240"/>
      <c r="H54" s="240"/>
      <c r="I54" s="240"/>
      <c r="J54" s="240"/>
      <c r="K54" s="240"/>
      <c r="L54" s="240"/>
      <c r="M54" s="240"/>
      <c r="N54" s="241"/>
      <c r="O54" s="91"/>
      <c r="P54" s="91"/>
    </row>
    <row r="55" spans="1:15" ht="17.25" customHeight="1">
      <c r="A55" s="373" t="s">
        <v>85</v>
      </c>
      <c r="B55" s="374"/>
      <c r="C55" s="374"/>
      <c r="D55" s="374"/>
      <c r="E55" s="374"/>
      <c r="F55" s="374"/>
      <c r="G55" s="374"/>
      <c r="H55" s="374"/>
      <c r="I55" s="374"/>
      <c r="J55" s="374"/>
      <c r="K55" s="374"/>
      <c r="L55" s="374"/>
      <c r="M55" s="374"/>
      <c r="N55" s="375"/>
      <c r="O55" s="3"/>
    </row>
    <row r="56" spans="1:15" ht="15" customHeight="1">
      <c r="A56" s="3"/>
      <c r="B56" s="3"/>
      <c r="C56" s="3"/>
      <c r="D56" s="3"/>
      <c r="E56" s="3"/>
      <c r="F56" s="3"/>
      <c r="G56" s="3"/>
      <c r="H56" s="3"/>
      <c r="I56" s="3"/>
      <c r="J56" s="3"/>
      <c r="K56" s="3"/>
      <c r="L56" s="3"/>
      <c r="M56" s="3"/>
      <c r="N56" s="3"/>
      <c r="O56" s="3"/>
    </row>
    <row r="57" spans="1:15" ht="15" customHeight="1">
      <c r="A57" s="3"/>
      <c r="B57" s="3"/>
      <c r="C57" s="3"/>
      <c r="D57" s="3"/>
      <c r="E57" s="3"/>
      <c r="F57" s="3"/>
      <c r="G57" s="3"/>
      <c r="H57" s="3"/>
      <c r="I57" s="3"/>
      <c r="J57" s="3"/>
      <c r="K57" s="3"/>
      <c r="L57" s="3"/>
      <c r="M57" s="3"/>
      <c r="N57" s="3"/>
      <c r="O57" s="3"/>
    </row>
    <row r="58" spans="1:15" ht="15" customHeight="1">
      <c r="A58" s="29"/>
      <c r="B58" s="12" t="s">
        <v>66</v>
      </c>
      <c r="C58" s="29"/>
      <c r="D58" s="29"/>
      <c r="E58" s="29"/>
      <c r="F58" s="29"/>
      <c r="G58" s="29"/>
      <c r="H58" s="29"/>
      <c r="I58" s="29"/>
      <c r="J58" s="29"/>
      <c r="K58" s="29"/>
      <c r="L58" s="29"/>
      <c r="M58" s="29"/>
      <c r="N58" s="29"/>
      <c r="O58" s="3"/>
    </row>
    <row r="59" spans="1:14" ht="12.75">
      <c r="A59" s="35">
        <v>0</v>
      </c>
      <c r="B59" s="13" t="s">
        <v>66</v>
      </c>
      <c r="C59" s="29"/>
      <c r="D59" s="29"/>
      <c r="E59" s="29"/>
      <c r="F59" s="30"/>
      <c r="G59" s="30"/>
      <c r="H59" s="30"/>
      <c r="I59" s="30"/>
      <c r="J59" s="30"/>
      <c r="K59" s="30"/>
      <c r="L59" s="30"/>
      <c r="M59" s="30"/>
      <c r="N59" s="30"/>
    </row>
    <row r="60" spans="1:14" ht="12.75">
      <c r="A60" s="35"/>
      <c r="B60" s="13"/>
      <c r="C60" s="29"/>
      <c r="D60" s="29"/>
      <c r="E60" s="29"/>
      <c r="F60" s="30"/>
      <c r="G60" s="30"/>
      <c r="H60" s="30"/>
      <c r="I60" s="30"/>
      <c r="J60" s="30"/>
      <c r="K60" s="30"/>
      <c r="L60" s="30"/>
      <c r="M60" s="30"/>
      <c r="N60" s="30"/>
    </row>
    <row r="61" spans="1:14" ht="12.75">
      <c r="A61" s="35">
        <v>0</v>
      </c>
      <c r="B61" s="13" t="s">
        <v>66</v>
      </c>
      <c r="C61" s="29"/>
      <c r="D61" s="29"/>
      <c r="E61" s="29"/>
      <c r="F61" s="30"/>
      <c r="G61" s="30"/>
      <c r="H61" s="30"/>
      <c r="I61" s="30"/>
      <c r="J61" s="30"/>
      <c r="K61" s="31"/>
      <c r="L61" s="31"/>
      <c r="M61" s="31"/>
      <c r="N61" s="31"/>
    </row>
    <row r="62" spans="1:14" ht="12.75">
      <c r="A62" s="35">
        <v>0</v>
      </c>
      <c r="B62" s="13" t="s">
        <v>66</v>
      </c>
      <c r="C62" s="29"/>
      <c r="D62" s="29"/>
      <c r="E62" s="29"/>
      <c r="F62" s="30"/>
      <c r="G62" s="30"/>
      <c r="H62" s="30"/>
      <c r="I62" s="30"/>
      <c r="J62" s="30"/>
      <c r="K62" s="32"/>
      <c r="L62" s="32"/>
      <c r="M62" s="33"/>
      <c r="N62" s="33"/>
    </row>
    <row r="63" spans="1:14" ht="12.75">
      <c r="A63" s="35">
        <v>0</v>
      </c>
      <c r="B63" s="13" t="s">
        <v>66</v>
      </c>
      <c r="C63" s="29"/>
      <c r="D63" s="29"/>
      <c r="E63" s="29"/>
      <c r="F63" s="30"/>
      <c r="G63" s="30"/>
      <c r="H63" s="30"/>
      <c r="I63" s="30"/>
      <c r="J63" s="30"/>
      <c r="K63" s="32"/>
      <c r="L63" s="32"/>
      <c r="M63" s="33"/>
      <c r="N63" s="33"/>
    </row>
    <row r="64" spans="1:14" ht="12.75">
      <c r="A64" s="35">
        <v>0</v>
      </c>
      <c r="B64" s="13" t="s">
        <v>66</v>
      </c>
      <c r="C64" s="29"/>
      <c r="D64" s="29"/>
      <c r="E64" s="29"/>
      <c r="F64" s="30"/>
      <c r="G64" s="30"/>
      <c r="H64" s="30"/>
      <c r="I64" s="30"/>
      <c r="J64" s="30"/>
      <c r="K64" s="32"/>
      <c r="L64" s="32"/>
      <c r="M64" s="33"/>
      <c r="N64" s="33"/>
    </row>
    <row r="65" spans="1:14" ht="12.75">
      <c r="A65" s="35">
        <v>0</v>
      </c>
      <c r="B65" s="13" t="s">
        <v>66</v>
      </c>
      <c r="C65" s="29"/>
      <c r="D65" s="29"/>
      <c r="E65" s="29"/>
      <c r="F65" s="30"/>
      <c r="G65" s="30"/>
      <c r="H65" s="30"/>
      <c r="I65" s="30"/>
      <c r="J65" s="30"/>
      <c r="K65" s="32"/>
      <c r="L65" s="32"/>
      <c r="M65" s="33"/>
      <c r="N65" s="33"/>
    </row>
    <row r="66" spans="1:14" ht="12.75">
      <c r="A66" s="35">
        <v>0</v>
      </c>
      <c r="B66" s="13" t="s">
        <v>66</v>
      </c>
      <c r="C66" s="29"/>
      <c r="D66" s="29"/>
      <c r="E66" s="29"/>
      <c r="F66" s="30"/>
      <c r="G66" s="30"/>
      <c r="H66" s="30"/>
      <c r="I66" s="30"/>
      <c r="J66" s="30"/>
      <c r="K66" s="32"/>
      <c r="L66" s="32"/>
      <c r="M66" s="33"/>
      <c r="N66" s="33"/>
    </row>
    <row r="67" spans="1:14" ht="12.75">
      <c r="A67" s="35">
        <v>0</v>
      </c>
      <c r="B67" s="13" t="s">
        <v>66</v>
      </c>
      <c r="C67" s="29"/>
      <c r="D67" s="29"/>
      <c r="E67" s="29"/>
      <c r="F67" s="30"/>
      <c r="G67" s="30"/>
      <c r="H67" s="30"/>
      <c r="I67" s="30"/>
      <c r="J67" s="30"/>
      <c r="K67" s="32"/>
      <c r="L67" s="32"/>
      <c r="M67" s="33"/>
      <c r="N67" s="33"/>
    </row>
    <row r="68" spans="1:14" ht="12.75">
      <c r="A68" s="35">
        <v>0</v>
      </c>
      <c r="B68" s="13" t="s">
        <v>66</v>
      </c>
      <c r="C68" s="29"/>
      <c r="D68" s="29"/>
      <c r="E68" s="29"/>
      <c r="F68" s="30"/>
      <c r="G68" s="30"/>
      <c r="H68" s="30"/>
      <c r="I68" s="30"/>
      <c r="J68" s="30"/>
      <c r="K68" s="32"/>
      <c r="L68" s="32"/>
      <c r="M68" s="33"/>
      <c r="N68" s="33"/>
    </row>
    <row r="69" spans="1:14" ht="12.75">
      <c r="A69" s="13"/>
      <c r="B69" s="13"/>
      <c r="C69" s="29"/>
      <c r="D69" s="29"/>
      <c r="E69" s="29"/>
      <c r="F69" s="30"/>
      <c r="G69" s="30"/>
      <c r="H69" s="30"/>
      <c r="I69" s="30"/>
      <c r="J69" s="30"/>
      <c r="K69" s="32"/>
      <c r="L69" s="32"/>
      <c r="M69" s="33"/>
      <c r="N69" s="33"/>
    </row>
    <row r="70" spans="1:14" ht="12.75" hidden="1">
      <c r="A70" s="13"/>
      <c r="B70" s="13"/>
      <c r="C70" s="29"/>
      <c r="D70" s="29"/>
      <c r="E70" s="29"/>
      <c r="F70" s="30"/>
      <c r="G70" s="30"/>
      <c r="H70" s="30"/>
      <c r="I70" s="30"/>
      <c r="J70" s="30"/>
      <c r="K70" s="32"/>
      <c r="L70" s="32"/>
      <c r="M70" s="33"/>
      <c r="N70" s="33"/>
    </row>
    <row r="71" spans="1:14" ht="12.75" hidden="1">
      <c r="A71" s="29"/>
      <c r="B71" s="29"/>
      <c r="C71" s="29"/>
      <c r="D71" s="29"/>
      <c r="E71" s="29"/>
      <c r="F71" s="30"/>
      <c r="G71" s="30"/>
      <c r="H71" s="30"/>
      <c r="I71" s="30"/>
      <c r="J71" s="30"/>
      <c r="K71" s="32"/>
      <c r="L71" s="32"/>
      <c r="M71" s="33"/>
      <c r="N71" s="33"/>
    </row>
    <row r="72" spans="1:14" ht="12.75" hidden="1">
      <c r="A72" s="29"/>
      <c r="B72" s="29"/>
      <c r="C72" s="29"/>
      <c r="D72" s="29"/>
      <c r="E72" s="29"/>
      <c r="F72" s="30"/>
      <c r="G72" s="30"/>
      <c r="H72" s="30"/>
      <c r="I72" s="30"/>
      <c r="J72" s="30"/>
      <c r="K72" s="32"/>
      <c r="L72" s="32"/>
      <c r="M72" s="33"/>
      <c r="N72" s="33"/>
    </row>
    <row r="73" spans="1:14" ht="12.75" hidden="1">
      <c r="A73" s="29"/>
      <c r="B73" s="29"/>
      <c r="C73" s="29"/>
      <c r="D73" s="29"/>
      <c r="E73" s="29"/>
      <c r="F73" s="30"/>
      <c r="G73" s="30"/>
      <c r="H73" s="30"/>
      <c r="I73" s="30"/>
      <c r="J73" s="30"/>
      <c r="K73" s="32"/>
      <c r="L73" s="32"/>
      <c r="M73" s="33"/>
      <c r="N73" s="33"/>
    </row>
    <row r="74" spans="1:14" ht="12.75" hidden="1">
      <c r="A74" s="29"/>
      <c r="B74" s="29"/>
      <c r="C74" s="29"/>
      <c r="D74" s="29"/>
      <c r="E74" s="29"/>
      <c r="F74" s="30"/>
      <c r="G74" s="30"/>
      <c r="H74" s="30"/>
      <c r="I74" s="30"/>
      <c r="J74" s="30"/>
      <c r="K74" s="32"/>
      <c r="L74" s="32"/>
      <c r="M74" s="33"/>
      <c r="N74" s="33"/>
    </row>
    <row r="75" spans="1:14" ht="12.75" hidden="1">
      <c r="A75" s="29"/>
      <c r="B75" s="29"/>
      <c r="C75" s="29"/>
      <c r="D75" s="29"/>
      <c r="E75" s="29"/>
      <c r="F75" s="30"/>
      <c r="G75" s="30"/>
      <c r="H75" s="30"/>
      <c r="I75" s="30"/>
      <c r="J75" s="30"/>
      <c r="K75" s="32"/>
      <c r="L75" s="32"/>
      <c r="M75" s="33"/>
      <c r="N75" s="33"/>
    </row>
    <row r="76" spans="1:14" ht="12.75" hidden="1">
      <c r="A76" s="29"/>
      <c r="B76" s="29"/>
      <c r="C76" s="29"/>
      <c r="D76" s="29"/>
      <c r="E76" s="29"/>
      <c r="F76" s="30"/>
      <c r="G76" s="30"/>
      <c r="H76" s="30"/>
      <c r="I76" s="30"/>
      <c r="J76" s="30"/>
      <c r="K76" s="32"/>
      <c r="L76" s="32"/>
      <c r="M76" s="33"/>
      <c r="N76" s="33"/>
    </row>
    <row r="77" spans="1:14" ht="12.75" hidden="1">
      <c r="A77" s="29"/>
      <c r="B77" s="29"/>
      <c r="C77" s="29"/>
      <c r="D77" s="29"/>
      <c r="E77" s="29"/>
      <c r="F77" s="30"/>
      <c r="G77" s="30"/>
      <c r="H77" s="30"/>
      <c r="I77" s="30"/>
      <c r="J77" s="30"/>
      <c r="K77" s="32"/>
      <c r="L77" s="32"/>
      <c r="M77" s="33"/>
      <c r="N77" s="33"/>
    </row>
    <row r="78" spans="1:14" ht="12.75" hidden="1">
      <c r="A78" s="29"/>
      <c r="B78" s="29"/>
      <c r="C78" s="29"/>
      <c r="D78" s="29"/>
      <c r="E78" s="29"/>
      <c r="F78" s="30"/>
      <c r="G78" s="30"/>
      <c r="H78" s="30"/>
      <c r="I78" s="30"/>
      <c r="J78" s="30"/>
      <c r="K78" s="32"/>
      <c r="L78" s="32"/>
      <c r="M78" s="33"/>
      <c r="N78" s="33"/>
    </row>
    <row r="79" spans="1:14" ht="12.75" hidden="1">
      <c r="A79" s="29"/>
      <c r="B79" s="29"/>
      <c r="C79" s="29"/>
      <c r="D79" s="29"/>
      <c r="E79" s="29"/>
      <c r="F79" s="30"/>
      <c r="G79" s="30"/>
      <c r="H79" s="30"/>
      <c r="I79" s="30"/>
      <c r="J79" s="30"/>
      <c r="K79" s="32"/>
      <c r="L79" s="32"/>
      <c r="M79" s="33"/>
      <c r="N79" s="33"/>
    </row>
    <row r="80" spans="1:14" ht="12.75" hidden="1">
      <c r="A80" s="29"/>
      <c r="B80" s="29"/>
      <c r="C80" s="29"/>
      <c r="D80" s="29"/>
      <c r="E80" s="29"/>
      <c r="F80" s="30"/>
      <c r="G80" s="30"/>
      <c r="H80" s="30"/>
      <c r="I80" s="30"/>
      <c r="J80" s="30"/>
      <c r="K80" s="32"/>
      <c r="L80" s="32"/>
      <c r="M80" s="33"/>
      <c r="N80" s="33"/>
    </row>
    <row r="81" spans="1:14" ht="12.75" hidden="1">
      <c r="A81" s="29"/>
      <c r="B81" s="29"/>
      <c r="C81" s="29"/>
      <c r="D81" s="29"/>
      <c r="E81" s="29"/>
      <c r="F81" s="30"/>
      <c r="G81" s="30"/>
      <c r="H81" s="30"/>
      <c r="I81" s="30"/>
      <c r="J81" s="30"/>
      <c r="K81" s="32"/>
      <c r="L81" s="32"/>
      <c r="M81" s="33"/>
      <c r="N81" s="33"/>
    </row>
    <row r="82" spans="1:14" ht="12.75" hidden="1">
      <c r="A82" s="3"/>
      <c r="B82" s="4"/>
      <c r="C82" s="4"/>
      <c r="D82" s="3"/>
      <c r="E82" s="3"/>
      <c r="F82" s="14"/>
      <c r="G82" s="14"/>
      <c r="H82" s="14"/>
      <c r="I82" s="14"/>
      <c r="J82" s="14"/>
      <c r="K82" s="14"/>
      <c r="L82" s="14"/>
      <c r="M82" s="15"/>
      <c r="N82" s="15"/>
    </row>
    <row r="83" spans="1:14" ht="12.75" hidden="1">
      <c r="A83" s="3"/>
      <c r="B83" s="4"/>
      <c r="C83" s="4"/>
      <c r="D83" s="3"/>
      <c r="E83" s="3"/>
      <c r="F83" s="14"/>
      <c r="G83" s="14"/>
      <c r="H83" s="14"/>
      <c r="I83" s="14"/>
      <c r="J83" s="14"/>
      <c r="K83" s="14"/>
      <c r="L83" s="14"/>
      <c r="M83" s="15"/>
      <c r="N83" s="15"/>
    </row>
    <row r="84" spans="1:14" ht="12.75" hidden="1">
      <c r="A84" s="3"/>
      <c r="B84" s="3"/>
      <c r="C84" s="4"/>
      <c r="D84" s="3"/>
      <c r="E84" s="3"/>
      <c r="F84" s="6"/>
      <c r="G84" s="6"/>
      <c r="H84" s="6"/>
      <c r="I84" s="6"/>
      <c r="J84" s="6"/>
      <c r="K84" s="6"/>
      <c r="L84" s="6"/>
      <c r="M84" s="6"/>
      <c r="N84" s="6"/>
    </row>
    <row r="85" spans="1:14" ht="12.75" hidden="1">
      <c r="A85" s="3"/>
      <c r="B85" s="3"/>
      <c r="C85" s="4"/>
      <c r="D85" s="3"/>
      <c r="E85" s="3"/>
      <c r="F85" s="3"/>
      <c r="G85" s="3"/>
      <c r="H85" s="3"/>
      <c r="I85" s="3"/>
      <c r="J85" s="3"/>
      <c r="K85" s="3"/>
      <c r="L85" s="3"/>
      <c r="M85" s="3"/>
      <c r="N85" s="3"/>
    </row>
    <row r="86" spans="1:14" ht="12.75" hidden="1">
      <c r="A86" s="3"/>
      <c r="B86" s="3"/>
      <c r="C86" s="3"/>
      <c r="D86" s="3"/>
      <c r="E86" s="3"/>
      <c r="F86" s="3"/>
      <c r="G86" s="3"/>
      <c r="H86" s="3"/>
      <c r="I86" s="3"/>
      <c r="J86" s="3"/>
      <c r="K86" s="3"/>
      <c r="L86" s="3"/>
      <c r="M86" s="3"/>
      <c r="N86" s="3"/>
    </row>
    <row r="87" spans="1:14" ht="15.75" customHeight="1" hidden="1">
      <c r="A87" s="3"/>
      <c r="B87" s="3"/>
      <c r="C87" s="16"/>
      <c r="D87" s="16"/>
      <c r="E87" s="16"/>
      <c r="F87" s="16"/>
      <c r="G87" s="16"/>
      <c r="H87" s="16"/>
      <c r="I87" s="16"/>
      <c r="J87" s="16"/>
      <c r="K87" s="16"/>
      <c r="L87" s="16"/>
      <c r="M87" s="16"/>
      <c r="N87" s="16"/>
    </row>
    <row r="88" spans="1:14" ht="15.75" customHeight="1" hidden="1">
      <c r="A88" s="3"/>
      <c r="B88" s="3"/>
      <c r="C88" s="16"/>
      <c r="D88" s="16"/>
      <c r="E88" s="16"/>
      <c r="F88" s="16"/>
      <c r="G88" s="16"/>
      <c r="H88" s="16"/>
      <c r="I88" s="16"/>
      <c r="J88" s="16"/>
      <c r="K88" s="16"/>
      <c r="L88" s="16"/>
      <c r="M88" s="16"/>
      <c r="N88" s="16"/>
    </row>
    <row r="89" spans="1:14" ht="15.75" customHeight="1" hidden="1">
      <c r="A89" s="3"/>
      <c r="B89" s="3"/>
      <c r="C89" s="16"/>
      <c r="D89" s="16"/>
      <c r="E89" s="16"/>
      <c r="F89" s="16"/>
      <c r="G89" s="16"/>
      <c r="H89" s="16"/>
      <c r="I89" s="16"/>
      <c r="J89" s="16"/>
      <c r="K89" s="16"/>
      <c r="L89" s="16"/>
      <c r="M89" s="16"/>
      <c r="N89" s="16"/>
    </row>
    <row r="90" spans="1:14" ht="15.75" customHeight="1" hidden="1">
      <c r="A90" s="3"/>
      <c r="B90" s="3"/>
      <c r="C90" s="16"/>
      <c r="D90" s="16"/>
      <c r="E90" s="16"/>
      <c r="F90" s="16"/>
      <c r="G90" s="16"/>
      <c r="H90" s="16"/>
      <c r="I90" s="16"/>
      <c r="J90" s="16"/>
      <c r="K90" s="16"/>
      <c r="L90" s="16"/>
      <c r="M90" s="16"/>
      <c r="N90" s="16"/>
    </row>
    <row r="91" spans="1:14" ht="15.75" customHeight="1" hidden="1">
      <c r="A91" s="3"/>
      <c r="B91" s="3"/>
      <c r="C91" s="16"/>
      <c r="D91" s="16"/>
      <c r="E91" s="16"/>
      <c r="F91" s="16"/>
      <c r="G91" s="16"/>
      <c r="H91" s="16"/>
      <c r="I91" s="16"/>
      <c r="J91" s="16"/>
      <c r="K91" s="16"/>
      <c r="L91" s="16"/>
      <c r="M91" s="16"/>
      <c r="N91" s="16"/>
    </row>
    <row r="92" spans="1:14" ht="15.75" customHeight="1" hidden="1">
      <c r="A92" s="3"/>
      <c r="B92" s="3"/>
      <c r="C92" s="16"/>
      <c r="D92" s="16"/>
      <c r="E92" s="16"/>
      <c r="F92" s="16"/>
      <c r="G92" s="16"/>
      <c r="H92" s="16"/>
      <c r="I92" s="16"/>
      <c r="J92" s="16"/>
      <c r="K92" s="16"/>
      <c r="L92" s="16"/>
      <c r="M92" s="16"/>
      <c r="N92" s="16"/>
    </row>
    <row r="93" spans="1:14" ht="15.75" customHeight="1" hidden="1">
      <c r="A93" s="3"/>
      <c r="B93" s="3"/>
      <c r="C93" s="16"/>
      <c r="D93" s="16"/>
      <c r="E93" s="16"/>
      <c r="F93" s="16"/>
      <c r="G93" s="16"/>
      <c r="H93" s="16"/>
      <c r="I93" s="16"/>
      <c r="J93" s="16"/>
      <c r="K93" s="16"/>
      <c r="L93" s="16"/>
      <c r="M93" s="16"/>
      <c r="N93" s="16"/>
    </row>
    <row r="94" spans="1:14" ht="15.75" customHeight="1" hidden="1">
      <c r="A94" s="3"/>
      <c r="B94" s="3"/>
      <c r="C94" s="16"/>
      <c r="D94" s="16"/>
      <c r="E94" s="16"/>
      <c r="F94" s="16"/>
      <c r="G94" s="16"/>
      <c r="H94" s="16"/>
      <c r="I94" s="16"/>
      <c r="J94" s="16"/>
      <c r="K94" s="16"/>
      <c r="L94" s="16"/>
      <c r="M94" s="16"/>
      <c r="N94" s="16"/>
    </row>
    <row r="95" spans="1:14" ht="15.75" customHeight="1" hidden="1">
      <c r="A95" s="3"/>
      <c r="B95" s="3"/>
      <c r="C95" s="16"/>
      <c r="D95" s="16"/>
      <c r="E95" s="16"/>
      <c r="F95" s="16"/>
      <c r="G95" s="16"/>
      <c r="H95" s="16"/>
      <c r="I95" s="16"/>
      <c r="J95" s="16"/>
      <c r="K95" s="16"/>
      <c r="L95" s="16"/>
      <c r="M95" s="16"/>
      <c r="N95" s="16"/>
    </row>
    <row r="96" spans="1:14" ht="15.75" customHeight="1" hidden="1">
      <c r="A96" s="3"/>
      <c r="B96" s="3"/>
      <c r="C96" s="16"/>
      <c r="D96" s="16"/>
      <c r="E96" s="16"/>
      <c r="F96" s="16"/>
      <c r="G96" s="16"/>
      <c r="H96" s="16"/>
      <c r="I96" s="16"/>
      <c r="J96" s="16"/>
      <c r="K96" s="16"/>
      <c r="L96" s="16"/>
      <c r="M96" s="16"/>
      <c r="N96" s="16"/>
    </row>
    <row r="97" spans="1:14" ht="15.75" customHeight="1" hidden="1">
      <c r="A97" s="3"/>
      <c r="B97" s="3"/>
      <c r="C97" s="16"/>
      <c r="D97" s="16"/>
      <c r="E97" s="16"/>
      <c r="F97" s="16"/>
      <c r="G97" s="16"/>
      <c r="H97" s="16"/>
      <c r="I97" s="16"/>
      <c r="J97" s="16"/>
      <c r="K97" s="16"/>
      <c r="L97" s="16"/>
      <c r="M97" s="16"/>
      <c r="N97" s="16"/>
    </row>
    <row r="98" spans="1:14" ht="15.75" customHeight="1" hidden="1">
      <c r="A98" s="3"/>
      <c r="B98" s="3"/>
      <c r="C98" s="16"/>
      <c r="D98" s="16"/>
      <c r="E98" s="16"/>
      <c r="F98" s="16"/>
      <c r="G98" s="16"/>
      <c r="H98" s="16"/>
      <c r="I98" s="16"/>
      <c r="J98" s="16"/>
      <c r="K98" s="16"/>
      <c r="L98" s="16"/>
      <c r="M98" s="16"/>
      <c r="N98" s="16"/>
    </row>
    <row r="99" spans="1:14" ht="15.75" customHeight="1" hidden="1">
      <c r="A99" s="3"/>
      <c r="B99" s="3"/>
      <c r="C99" s="16"/>
      <c r="D99" s="16"/>
      <c r="E99" s="16"/>
      <c r="F99" s="16"/>
      <c r="G99" s="16"/>
      <c r="H99" s="16"/>
      <c r="I99" s="16"/>
      <c r="J99" s="16"/>
      <c r="K99" s="16"/>
      <c r="L99" s="16"/>
      <c r="M99" s="16"/>
      <c r="N99" s="16"/>
    </row>
    <row r="100" spans="1:14" ht="15.75" customHeight="1" hidden="1">
      <c r="A100" s="3"/>
      <c r="B100" s="3"/>
      <c r="C100" s="16"/>
      <c r="D100" s="16"/>
      <c r="E100" s="16"/>
      <c r="F100" s="16"/>
      <c r="G100" s="16"/>
      <c r="H100" s="16"/>
      <c r="I100" s="16"/>
      <c r="J100" s="16"/>
      <c r="K100" s="16"/>
      <c r="L100" s="16"/>
      <c r="M100" s="16"/>
      <c r="N100" s="16"/>
    </row>
    <row r="101" spans="1:14" ht="15.75" customHeight="1" hidden="1">
      <c r="A101" s="3"/>
      <c r="B101" s="3"/>
      <c r="C101" s="16"/>
      <c r="D101" s="16"/>
      <c r="E101" s="16"/>
      <c r="F101" s="16"/>
      <c r="G101" s="16"/>
      <c r="H101" s="16"/>
      <c r="I101" s="16"/>
      <c r="J101" s="16"/>
      <c r="K101" s="16"/>
      <c r="L101" s="16"/>
      <c r="M101" s="16"/>
      <c r="N101" s="16"/>
    </row>
    <row r="102" spans="1:14" ht="15.75" customHeight="1" hidden="1">
      <c r="A102" s="3"/>
      <c r="B102" s="3"/>
      <c r="C102" s="16"/>
      <c r="D102" s="16"/>
      <c r="E102" s="16"/>
      <c r="F102" s="16"/>
      <c r="G102" s="16"/>
      <c r="H102" s="16"/>
      <c r="I102" s="16"/>
      <c r="J102" s="16"/>
      <c r="K102" s="16"/>
      <c r="L102" s="16"/>
      <c r="M102" s="16"/>
      <c r="N102" s="16"/>
    </row>
    <row r="103" spans="1:14" ht="15.75" customHeight="1" hidden="1">
      <c r="A103" s="3"/>
      <c r="B103" s="3"/>
      <c r="C103" s="16"/>
      <c r="D103" s="16"/>
      <c r="E103" s="16"/>
      <c r="F103" s="16"/>
      <c r="G103" s="16"/>
      <c r="H103" s="16"/>
      <c r="I103" s="16"/>
      <c r="J103" s="16"/>
      <c r="K103" s="16"/>
      <c r="L103" s="16"/>
      <c r="M103" s="16"/>
      <c r="N103" s="16"/>
    </row>
    <row r="104" spans="1:14" ht="15.75" customHeight="1" hidden="1">
      <c r="A104" s="3"/>
      <c r="B104" s="3"/>
      <c r="C104" s="16"/>
      <c r="D104" s="16"/>
      <c r="E104" s="16"/>
      <c r="F104" s="16"/>
      <c r="G104" s="16"/>
      <c r="H104" s="16"/>
      <c r="I104" s="16"/>
      <c r="J104" s="16"/>
      <c r="K104" s="16"/>
      <c r="L104" s="16"/>
      <c r="M104" s="16"/>
      <c r="N104" s="16"/>
    </row>
    <row r="105" spans="1:14" ht="15.75" customHeight="1" hidden="1">
      <c r="A105" s="3"/>
      <c r="B105" s="3"/>
      <c r="C105" s="16"/>
      <c r="D105" s="16"/>
      <c r="E105" s="16"/>
      <c r="F105" s="16"/>
      <c r="G105" s="16"/>
      <c r="H105" s="16"/>
      <c r="I105" s="16"/>
      <c r="J105" s="16"/>
      <c r="K105" s="16"/>
      <c r="L105" s="16"/>
      <c r="M105" s="16"/>
      <c r="N105" s="16"/>
    </row>
    <row r="106" spans="1:14" ht="15.75" customHeight="1" hidden="1">
      <c r="A106" s="3"/>
      <c r="B106" s="3"/>
      <c r="C106" s="16"/>
      <c r="D106" s="16"/>
      <c r="E106" s="16"/>
      <c r="F106" s="16"/>
      <c r="G106" s="16"/>
      <c r="H106" s="16"/>
      <c r="I106" s="16"/>
      <c r="J106" s="16"/>
      <c r="K106" s="16"/>
      <c r="L106" s="16"/>
      <c r="M106" s="16"/>
      <c r="N106" s="16"/>
    </row>
    <row r="107" spans="1:14" ht="15.75" customHeight="1" hidden="1">
      <c r="A107" s="3"/>
      <c r="B107" s="3"/>
      <c r="C107" s="16"/>
      <c r="D107" s="16"/>
      <c r="E107" s="16"/>
      <c r="F107" s="16"/>
      <c r="G107" s="16"/>
      <c r="H107" s="16"/>
      <c r="I107" s="16"/>
      <c r="J107" s="16"/>
      <c r="K107" s="16"/>
      <c r="L107" s="16"/>
      <c r="M107" s="16"/>
      <c r="N107" s="16"/>
    </row>
    <row r="108" spans="1:14" ht="12.75">
      <c r="A108" s="3"/>
      <c r="B108" s="3"/>
      <c r="C108" s="3"/>
      <c r="D108" s="3"/>
      <c r="E108" s="3"/>
      <c r="F108" s="3"/>
      <c r="G108" s="3"/>
      <c r="H108" s="3"/>
      <c r="I108" s="3"/>
      <c r="J108" s="3"/>
      <c r="K108" s="3"/>
      <c r="L108" s="3"/>
      <c r="M108" s="3"/>
      <c r="N108" s="3"/>
    </row>
    <row r="109" spans="1:14" ht="12.75">
      <c r="A109" s="3"/>
      <c r="B109" s="3"/>
      <c r="C109" s="3"/>
      <c r="D109" s="3"/>
      <c r="E109" s="3"/>
      <c r="F109" s="3"/>
      <c r="G109" s="3"/>
      <c r="H109" s="3"/>
      <c r="I109" s="3"/>
      <c r="J109" s="3"/>
      <c r="K109" s="3"/>
      <c r="L109" s="3"/>
      <c r="M109" s="3"/>
      <c r="N109" s="3"/>
    </row>
    <row r="110" spans="1:14" ht="12.75">
      <c r="A110" s="3"/>
      <c r="B110" s="3"/>
      <c r="C110" s="3"/>
      <c r="D110" s="3"/>
      <c r="E110" s="3"/>
      <c r="F110" s="3"/>
      <c r="G110" s="3"/>
      <c r="H110" s="3"/>
      <c r="I110" s="3"/>
      <c r="J110" s="3"/>
      <c r="K110" s="3"/>
      <c r="L110" s="3"/>
      <c r="M110" s="3"/>
      <c r="N110" s="3"/>
    </row>
    <row r="111" spans="1:14" ht="12.75">
      <c r="A111" s="3"/>
      <c r="B111" s="3"/>
      <c r="C111" s="3"/>
      <c r="D111" s="3"/>
      <c r="E111" s="3"/>
      <c r="F111" s="3"/>
      <c r="G111" s="3"/>
      <c r="H111" s="3"/>
      <c r="I111" s="3"/>
      <c r="J111" s="3"/>
      <c r="K111" s="3"/>
      <c r="L111" s="3"/>
      <c r="M111" s="3"/>
      <c r="N111" s="3"/>
    </row>
  </sheetData>
  <sheetProtection/>
  <mergeCells count="96">
    <mergeCell ref="D38:E38"/>
    <mergeCell ref="M43:M44"/>
    <mergeCell ref="F30:I30"/>
    <mergeCell ref="D32:E32"/>
    <mergeCell ref="K30:L30"/>
    <mergeCell ref="K31:L31"/>
    <mergeCell ref="B42:E42"/>
    <mergeCell ref="D36:E36"/>
    <mergeCell ref="D31:E31"/>
    <mergeCell ref="D33:E33"/>
    <mergeCell ref="D34:E34"/>
    <mergeCell ref="F23:I23"/>
    <mergeCell ref="D24:E24"/>
    <mergeCell ref="F24:I24"/>
    <mergeCell ref="K21:N25"/>
    <mergeCell ref="B27:N27"/>
    <mergeCell ref="B25:I25"/>
    <mergeCell ref="D21:E21"/>
    <mergeCell ref="D23:E23"/>
    <mergeCell ref="F32:I32"/>
    <mergeCell ref="N43:N44"/>
    <mergeCell ref="D39:E39"/>
    <mergeCell ref="D30:E30"/>
    <mergeCell ref="D35:E35"/>
    <mergeCell ref="D29:E29"/>
    <mergeCell ref="K17:N17"/>
    <mergeCell ref="J21:J25"/>
    <mergeCell ref="B17:J17"/>
    <mergeCell ref="F21:I21"/>
    <mergeCell ref="F22:I22"/>
    <mergeCell ref="B19:N19"/>
    <mergeCell ref="D22:E22"/>
    <mergeCell ref="D43:E44"/>
    <mergeCell ref="A45:N45"/>
    <mergeCell ref="A43:A44"/>
    <mergeCell ref="K40:L40"/>
    <mergeCell ref="A41:N41"/>
    <mergeCell ref="K33:L33"/>
    <mergeCell ref="K35:L35"/>
    <mergeCell ref="C43:C44"/>
    <mergeCell ref="K38:L38"/>
    <mergeCell ref="K39:L39"/>
    <mergeCell ref="B50:I50"/>
    <mergeCell ref="B49:N49"/>
    <mergeCell ref="F29:I29"/>
    <mergeCell ref="J29:J40"/>
    <mergeCell ref="F34:I34"/>
    <mergeCell ref="B40:I40"/>
    <mergeCell ref="B47:N47"/>
    <mergeCell ref="F39:I39"/>
    <mergeCell ref="D37:E37"/>
    <mergeCell ref="H43:L44"/>
    <mergeCell ref="A55:N55"/>
    <mergeCell ref="A54:N54"/>
    <mergeCell ref="B46:N46"/>
    <mergeCell ref="B52:D52"/>
    <mergeCell ref="K52:N52"/>
    <mergeCell ref="F52:I52"/>
    <mergeCell ref="A48:N48"/>
    <mergeCell ref="A50:A53"/>
    <mergeCell ref="B51:N51"/>
    <mergeCell ref="K50:N50"/>
    <mergeCell ref="K29:L29"/>
    <mergeCell ref="F35:I35"/>
    <mergeCell ref="F36:I36"/>
    <mergeCell ref="F37:I37"/>
    <mergeCell ref="K36:L36"/>
    <mergeCell ref="K37:L37"/>
    <mergeCell ref="K34:L34"/>
    <mergeCell ref="F31:I31"/>
    <mergeCell ref="K32:L32"/>
    <mergeCell ref="B14:N14"/>
    <mergeCell ref="B43:B44"/>
    <mergeCell ref="A28:N28"/>
    <mergeCell ref="A26:N26"/>
    <mergeCell ref="A20:J20"/>
    <mergeCell ref="A18:N18"/>
    <mergeCell ref="F33:I33"/>
    <mergeCell ref="F38:I38"/>
    <mergeCell ref="A16:N16"/>
    <mergeCell ref="B15:N15"/>
    <mergeCell ref="A13:N13"/>
    <mergeCell ref="I8:N8"/>
    <mergeCell ref="A3:N3"/>
    <mergeCell ref="B6:F6"/>
    <mergeCell ref="I6:N6"/>
    <mergeCell ref="B12:L12"/>
    <mergeCell ref="M12:N12"/>
    <mergeCell ref="A1:N1"/>
    <mergeCell ref="A4:M5"/>
    <mergeCell ref="A11:N11"/>
    <mergeCell ref="A7:H10"/>
    <mergeCell ref="A2:M2"/>
    <mergeCell ref="I7:N7"/>
    <mergeCell ref="I9:N9"/>
    <mergeCell ref="I10:N10"/>
  </mergeCells>
  <printOptions horizontalCentered="1" verticalCentered="1"/>
  <pageMargins left="0.4" right="0.41" top="0.5" bottom="0.5" header="0.67" footer="0.5"/>
  <pageSetup fitToHeight="1" fitToWidth="1" orientation="portrait" scale="94" r:id="rId2"/>
  <legacy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Q111"/>
  <sheetViews>
    <sheetView showGridLines="0" zoomScalePageLayoutView="0" workbookViewId="0" topLeftCell="A13">
      <selection activeCell="B47" sqref="B47:N47"/>
    </sheetView>
  </sheetViews>
  <sheetFormatPr defaultColWidth="0" defaultRowHeight="12.75" zeroHeight="1"/>
  <cols>
    <col min="1" max="1" width="2.57421875" style="1" customWidth="1"/>
    <col min="2" max="2" width="11.421875" style="1" customWidth="1"/>
    <col min="3" max="3" width="12.7109375" style="1" customWidth="1"/>
    <col min="4" max="4" width="12.28125" style="1" customWidth="1"/>
    <col min="5" max="5" width="0.71875" style="1" customWidth="1"/>
    <col min="6" max="6" width="3.421875" style="1" customWidth="1"/>
    <col min="7" max="7" width="9.140625" style="1" customWidth="1"/>
    <col min="8" max="8" width="3.00390625" style="1" customWidth="1"/>
    <col min="9" max="9" width="3.57421875" style="1" hidden="1" customWidth="1"/>
    <col min="10" max="10" width="9.00390625" style="1" customWidth="1"/>
    <col min="11" max="11" width="5.00390625" style="1" customWidth="1"/>
    <col min="12" max="12" width="21.421875" style="1" customWidth="1"/>
    <col min="13" max="13" width="6.00390625" style="1" customWidth="1"/>
    <col min="14" max="14" width="10.7109375" style="1" customWidth="1"/>
    <col min="15" max="15" width="0.2890625" style="1" customWidth="1"/>
    <col min="16" max="16" width="3.57421875" style="1" hidden="1" customWidth="1"/>
    <col min="17" max="17" width="14.00390625" style="1" hidden="1" customWidth="1"/>
    <col min="18" max="19" width="0" style="1" hidden="1" customWidth="1"/>
    <col min="20" max="20" width="1.8515625" style="1" hidden="1" customWidth="1"/>
    <col min="21" max="255" width="0" style="1" hidden="1" customWidth="1"/>
    <col min="256" max="16384" width="3.28125" style="1" hidden="1" customWidth="1"/>
  </cols>
  <sheetData>
    <row r="1" spans="1:17" ht="3" customHeight="1">
      <c r="A1" s="405" t="s">
        <v>88</v>
      </c>
      <c r="B1" s="484"/>
      <c r="C1" s="484"/>
      <c r="D1" s="484"/>
      <c r="E1" s="484"/>
      <c r="F1" s="484"/>
      <c r="G1" s="484"/>
      <c r="H1" s="484"/>
      <c r="I1" s="484"/>
      <c r="J1" s="484"/>
      <c r="K1" s="484"/>
      <c r="L1" s="484"/>
      <c r="M1" s="484"/>
      <c r="N1" s="485"/>
      <c r="O1" s="3"/>
      <c r="Q1" s="11">
        <v>4</v>
      </c>
    </row>
    <row r="2" spans="1:17" ht="21" customHeight="1">
      <c r="A2" s="488" t="s">
        <v>118</v>
      </c>
      <c r="B2" s="410"/>
      <c r="C2" s="410"/>
      <c r="D2" s="410"/>
      <c r="E2" s="410"/>
      <c r="F2" s="410"/>
      <c r="G2" s="410"/>
      <c r="H2" s="410"/>
      <c r="I2" s="410"/>
      <c r="J2" s="410"/>
      <c r="K2" s="410"/>
      <c r="L2" s="410"/>
      <c r="M2" s="410"/>
      <c r="N2" s="111">
        <v>39221.50210648148</v>
      </c>
      <c r="O2" s="3"/>
      <c r="Q2" s="28"/>
    </row>
    <row r="3" spans="1:17" s="89" customFormat="1" ht="3.75" customHeight="1">
      <c r="A3" s="489"/>
      <c r="B3" s="302"/>
      <c r="C3" s="302"/>
      <c r="D3" s="302"/>
      <c r="E3" s="302"/>
      <c r="F3" s="302"/>
      <c r="G3" s="302"/>
      <c r="H3" s="302"/>
      <c r="I3" s="302"/>
      <c r="J3" s="302"/>
      <c r="K3" s="302"/>
      <c r="L3" s="302"/>
      <c r="M3" s="302"/>
      <c r="N3" s="490"/>
      <c r="O3" s="88"/>
      <c r="Q3" s="90"/>
    </row>
    <row r="4" spans="1:17" ht="9.75" customHeight="1">
      <c r="A4" s="451"/>
      <c r="B4" s="348"/>
      <c r="C4" s="348"/>
      <c r="D4" s="348"/>
      <c r="E4" s="348"/>
      <c r="F4" s="348"/>
      <c r="G4" s="348"/>
      <c r="H4" s="348"/>
      <c r="I4" s="348"/>
      <c r="J4" s="348"/>
      <c r="K4" s="348"/>
      <c r="L4" s="348"/>
      <c r="M4" s="348"/>
      <c r="N4" s="112"/>
      <c r="O4" s="3"/>
      <c r="Q4" s="28"/>
    </row>
    <row r="5" spans="1:17" ht="12" customHeight="1" thickBot="1">
      <c r="A5" s="486"/>
      <c r="B5" s="348"/>
      <c r="C5" s="348"/>
      <c r="D5" s="348"/>
      <c r="E5" s="348"/>
      <c r="F5" s="348"/>
      <c r="G5" s="348"/>
      <c r="H5" s="348"/>
      <c r="I5" s="348"/>
      <c r="J5" s="348"/>
      <c r="K5" s="348"/>
      <c r="L5" s="348"/>
      <c r="M5" s="348"/>
      <c r="N5" s="113" t="s">
        <v>132</v>
      </c>
      <c r="O5" s="3"/>
      <c r="Q5" s="28" t="b">
        <v>0</v>
      </c>
    </row>
    <row r="6" spans="1:17" ht="15" customHeight="1" thickBot="1">
      <c r="A6" s="141" t="s">
        <v>13</v>
      </c>
      <c r="B6" s="472" t="s">
        <v>32</v>
      </c>
      <c r="C6" s="263"/>
      <c r="D6" s="263"/>
      <c r="E6" s="263"/>
      <c r="F6" s="426"/>
      <c r="G6" s="39"/>
      <c r="H6" s="141" t="s">
        <v>12</v>
      </c>
      <c r="I6" s="472" t="s">
        <v>51</v>
      </c>
      <c r="J6" s="264"/>
      <c r="K6" s="264"/>
      <c r="L6" s="264"/>
      <c r="M6" s="264"/>
      <c r="N6" s="265"/>
      <c r="O6" s="17"/>
      <c r="P6" s="18"/>
      <c r="Q6" s="28" t="b">
        <v>0</v>
      </c>
    </row>
    <row r="7" spans="1:17" ht="15" customHeight="1">
      <c r="A7" s="487"/>
      <c r="B7" s="363"/>
      <c r="C7" s="363"/>
      <c r="D7" s="363"/>
      <c r="E7" s="363"/>
      <c r="F7" s="363"/>
      <c r="G7" s="365"/>
      <c r="H7" s="363"/>
      <c r="I7" s="420" t="s">
        <v>113</v>
      </c>
      <c r="J7" s="421"/>
      <c r="K7" s="421"/>
      <c r="L7" s="421"/>
      <c r="M7" s="421"/>
      <c r="N7" s="421"/>
      <c r="O7" s="17"/>
      <c r="Q7" s="28" t="b">
        <v>0</v>
      </c>
    </row>
    <row r="8" spans="1:17" ht="15" customHeight="1">
      <c r="A8" s="365"/>
      <c r="B8" s="365"/>
      <c r="C8" s="365"/>
      <c r="D8" s="365"/>
      <c r="E8" s="365"/>
      <c r="F8" s="365"/>
      <c r="G8" s="365"/>
      <c r="H8" s="365"/>
      <c r="I8" s="422" t="s">
        <v>111</v>
      </c>
      <c r="J8" s="423"/>
      <c r="K8" s="423"/>
      <c r="L8" s="423"/>
      <c r="M8" s="423"/>
      <c r="N8" s="423"/>
      <c r="O8" s="17"/>
      <c r="Q8" s="28" t="b">
        <v>0</v>
      </c>
    </row>
    <row r="9" spans="1:17" ht="15" customHeight="1">
      <c r="A9" s="365"/>
      <c r="B9" s="365"/>
      <c r="C9" s="365"/>
      <c r="D9" s="365"/>
      <c r="E9" s="365"/>
      <c r="F9" s="365"/>
      <c r="G9" s="365"/>
      <c r="H9" s="365"/>
      <c r="I9" s="422" t="s">
        <v>112</v>
      </c>
      <c r="J9" s="423"/>
      <c r="K9" s="423"/>
      <c r="L9" s="423"/>
      <c r="M9" s="423"/>
      <c r="N9" s="423"/>
      <c r="O9" s="17"/>
      <c r="Q9" s="28">
        <f>IF(Q5=TRUE,1,0)</f>
        <v>0</v>
      </c>
    </row>
    <row r="10" spans="1:17" ht="13.5" customHeight="1">
      <c r="A10" s="365"/>
      <c r="B10" s="365"/>
      <c r="C10" s="365"/>
      <c r="D10" s="365"/>
      <c r="E10" s="365"/>
      <c r="F10" s="365"/>
      <c r="G10" s="365"/>
      <c r="H10" s="365"/>
      <c r="I10" s="422" t="s">
        <v>110</v>
      </c>
      <c r="J10" s="423"/>
      <c r="K10" s="423"/>
      <c r="L10" s="423"/>
      <c r="M10" s="423"/>
      <c r="N10" s="423"/>
      <c r="O10" s="17"/>
      <c r="Q10" s="28">
        <f>IF(Q6=TRUE,1,0)</f>
        <v>0</v>
      </c>
    </row>
    <row r="11" spans="1:17" ht="4.5" customHeight="1" thickBot="1">
      <c r="A11" s="451"/>
      <c r="B11" s="348"/>
      <c r="C11" s="348"/>
      <c r="D11" s="348"/>
      <c r="E11" s="348"/>
      <c r="F11" s="348"/>
      <c r="G11" s="348"/>
      <c r="H11" s="348"/>
      <c r="I11" s="348"/>
      <c r="J11" s="348"/>
      <c r="K11" s="348"/>
      <c r="L11" s="348"/>
      <c r="M11" s="348"/>
      <c r="N11" s="428"/>
      <c r="O11" s="17"/>
      <c r="Q11" s="28">
        <f>IF(Q7=TRUE,1,0)</f>
        <v>0</v>
      </c>
    </row>
    <row r="12" spans="1:17" ht="15" customHeight="1" thickBot="1">
      <c r="A12" s="141" t="s">
        <v>14</v>
      </c>
      <c r="B12" s="376" t="s">
        <v>52</v>
      </c>
      <c r="C12" s="377"/>
      <c r="D12" s="377"/>
      <c r="E12" s="377"/>
      <c r="F12" s="377"/>
      <c r="G12" s="377"/>
      <c r="H12" s="377"/>
      <c r="I12" s="377"/>
      <c r="J12" s="377"/>
      <c r="K12" s="377"/>
      <c r="L12" s="378"/>
      <c r="M12" s="393" t="s">
        <v>133</v>
      </c>
      <c r="N12" s="394"/>
      <c r="O12" s="17"/>
      <c r="Q12" s="36">
        <f ca="1">NOW()</f>
        <v>42566.67924074074</v>
      </c>
    </row>
    <row r="13" spans="1:17" ht="4.5" customHeight="1" thickBot="1">
      <c r="A13" s="451"/>
      <c r="B13" s="348"/>
      <c r="C13" s="348"/>
      <c r="D13" s="348"/>
      <c r="E13" s="348"/>
      <c r="F13" s="348"/>
      <c r="G13" s="348"/>
      <c r="H13" s="348"/>
      <c r="I13" s="348"/>
      <c r="J13" s="348"/>
      <c r="K13" s="348"/>
      <c r="L13" s="348"/>
      <c r="M13" s="348"/>
      <c r="N13" s="428"/>
      <c r="O13" s="3"/>
      <c r="Q13" s="36">
        <v>37395.50211111111</v>
      </c>
    </row>
    <row r="14" spans="1:17" ht="15" customHeight="1" thickBot="1">
      <c r="A14" s="141" t="s">
        <v>15</v>
      </c>
      <c r="B14" s="481" t="s">
        <v>119</v>
      </c>
      <c r="C14" s="377"/>
      <c r="D14" s="377"/>
      <c r="E14" s="377"/>
      <c r="F14" s="377"/>
      <c r="G14" s="377"/>
      <c r="H14" s="377"/>
      <c r="I14" s="377"/>
      <c r="J14" s="377"/>
      <c r="K14" s="377"/>
      <c r="L14" s="377"/>
      <c r="M14" s="377"/>
      <c r="N14" s="378"/>
      <c r="O14" s="20"/>
      <c r="P14" s="10"/>
      <c r="Q14" s="37" t="str">
        <f ca="1">CONCATENATE("No. ",ROUND(NOW()-37322,3)*1000)</f>
        <v>No. 5244679</v>
      </c>
    </row>
    <row r="15" spans="1:17" ht="27.75" customHeight="1">
      <c r="A15" s="115"/>
      <c r="B15" s="424" t="s">
        <v>115</v>
      </c>
      <c r="C15" s="425"/>
      <c r="D15" s="425"/>
      <c r="E15" s="425"/>
      <c r="F15" s="425"/>
      <c r="G15" s="425"/>
      <c r="H15" s="425"/>
      <c r="I15" s="425"/>
      <c r="J15" s="425"/>
      <c r="K15" s="425"/>
      <c r="L15" s="425"/>
      <c r="M15" s="425"/>
      <c r="N15" s="425"/>
      <c r="O15" s="3" t="s">
        <v>87</v>
      </c>
      <c r="Q15" s="37" t="s">
        <v>88</v>
      </c>
    </row>
    <row r="16" spans="1:17" ht="4.5" customHeight="1" thickBot="1">
      <c r="A16" s="451"/>
      <c r="B16" s="348"/>
      <c r="C16" s="348"/>
      <c r="D16" s="348"/>
      <c r="E16" s="348"/>
      <c r="F16" s="348"/>
      <c r="G16" s="348"/>
      <c r="H16" s="348"/>
      <c r="I16" s="348"/>
      <c r="J16" s="348"/>
      <c r="K16" s="348"/>
      <c r="L16" s="348"/>
      <c r="M16" s="348"/>
      <c r="N16" s="428"/>
      <c r="O16" s="3"/>
      <c r="Q16" s="38"/>
    </row>
    <row r="17" spans="1:15" ht="15" customHeight="1" thickBot="1">
      <c r="A17" s="114" t="s">
        <v>16</v>
      </c>
      <c r="B17" s="481" t="s">
        <v>120</v>
      </c>
      <c r="C17" s="482"/>
      <c r="D17" s="482"/>
      <c r="E17" s="482"/>
      <c r="F17" s="482"/>
      <c r="G17" s="482"/>
      <c r="H17" s="482"/>
      <c r="I17" s="482"/>
      <c r="J17" s="483"/>
      <c r="K17" s="478" t="s">
        <v>136</v>
      </c>
      <c r="L17" s="478"/>
      <c r="M17" s="479"/>
      <c r="N17" s="480"/>
      <c r="O17" s="6"/>
    </row>
    <row r="18" spans="1:15" ht="4.5" customHeight="1" thickBot="1">
      <c r="A18" s="451"/>
      <c r="B18" s="348"/>
      <c r="C18" s="348"/>
      <c r="D18" s="348"/>
      <c r="E18" s="348"/>
      <c r="F18" s="348"/>
      <c r="G18" s="348"/>
      <c r="H18" s="348"/>
      <c r="I18" s="348"/>
      <c r="J18" s="348"/>
      <c r="K18" s="348"/>
      <c r="L18" s="348"/>
      <c r="M18" s="348"/>
      <c r="N18" s="428"/>
      <c r="O18" s="3"/>
    </row>
    <row r="19" spans="1:15" ht="15" customHeight="1" thickBot="1">
      <c r="A19" s="141" t="s">
        <v>17</v>
      </c>
      <c r="B19" s="474" t="s">
        <v>121</v>
      </c>
      <c r="C19" s="475"/>
      <c r="D19" s="475"/>
      <c r="E19" s="475"/>
      <c r="F19" s="475"/>
      <c r="G19" s="475"/>
      <c r="H19" s="475"/>
      <c r="I19" s="475"/>
      <c r="J19" s="476"/>
      <c r="K19" s="476"/>
      <c r="L19" s="476"/>
      <c r="M19" s="476"/>
      <c r="N19" s="477"/>
      <c r="O19" s="3"/>
    </row>
    <row r="20" spans="1:15" ht="3.75" customHeight="1">
      <c r="A20" s="451"/>
      <c r="B20" s="348"/>
      <c r="C20" s="348"/>
      <c r="D20" s="348"/>
      <c r="E20" s="348"/>
      <c r="F20" s="348"/>
      <c r="G20" s="348"/>
      <c r="H20" s="348"/>
      <c r="I20" s="348"/>
      <c r="J20" s="348"/>
      <c r="K20" s="41"/>
      <c r="L20" s="41"/>
      <c r="M20" s="41"/>
      <c r="N20" s="116"/>
      <c r="O20" s="3"/>
    </row>
    <row r="21" spans="1:15" ht="15" customHeight="1" thickBot="1">
      <c r="A21" s="117"/>
      <c r="B21" s="75" t="s">
        <v>56</v>
      </c>
      <c r="C21" s="75" t="s">
        <v>57</v>
      </c>
      <c r="D21" s="344" t="s">
        <v>61</v>
      </c>
      <c r="E21" s="345"/>
      <c r="F21" s="353" t="s">
        <v>59</v>
      </c>
      <c r="G21" s="368"/>
      <c r="H21" s="368"/>
      <c r="I21" s="368"/>
      <c r="J21" s="299"/>
      <c r="K21" s="446" t="s">
        <v>55</v>
      </c>
      <c r="L21" s="447"/>
      <c r="M21" s="447"/>
      <c r="N21" s="447"/>
      <c r="O21" s="3"/>
    </row>
    <row r="22" spans="1:15" ht="15" customHeight="1" thickBot="1">
      <c r="A22" s="152" t="s">
        <v>13</v>
      </c>
      <c r="B22" s="150"/>
      <c r="C22" s="95" t="s">
        <v>116</v>
      </c>
      <c r="D22" s="437" t="s">
        <v>114</v>
      </c>
      <c r="E22" s="437"/>
      <c r="F22" s="437"/>
      <c r="G22" s="439"/>
      <c r="H22" s="439"/>
      <c r="I22" s="439"/>
      <c r="J22" s="299"/>
      <c r="K22" s="447"/>
      <c r="L22" s="447"/>
      <c r="M22" s="447"/>
      <c r="N22" s="447"/>
      <c r="O22" s="3"/>
    </row>
    <row r="23" spans="1:15" ht="15" customHeight="1" thickBot="1">
      <c r="A23" s="153" t="s">
        <v>12</v>
      </c>
      <c r="B23" s="150"/>
      <c r="C23" s="95" t="s">
        <v>117</v>
      </c>
      <c r="D23" s="437" t="s">
        <v>114</v>
      </c>
      <c r="E23" s="437"/>
      <c r="F23" s="437"/>
      <c r="G23" s="439"/>
      <c r="H23" s="439"/>
      <c r="I23" s="439"/>
      <c r="J23" s="299"/>
      <c r="K23" s="447"/>
      <c r="L23" s="447"/>
      <c r="M23" s="447"/>
      <c r="N23" s="447"/>
      <c r="O23" s="3"/>
    </row>
    <row r="24" spans="1:15" ht="15" customHeight="1" thickBot="1">
      <c r="A24" s="151" t="s">
        <v>14</v>
      </c>
      <c r="B24" s="150"/>
      <c r="C24" s="95"/>
      <c r="D24" s="437"/>
      <c r="E24" s="437"/>
      <c r="F24" s="437"/>
      <c r="G24" s="439"/>
      <c r="H24" s="439"/>
      <c r="I24" s="439"/>
      <c r="J24" s="299"/>
      <c r="K24" s="447"/>
      <c r="L24" s="447"/>
      <c r="M24" s="447"/>
      <c r="N24" s="447"/>
      <c r="O24" s="3"/>
    </row>
    <row r="25" spans="1:15" ht="15" customHeight="1">
      <c r="A25" s="118"/>
      <c r="B25" s="440" t="s">
        <v>122</v>
      </c>
      <c r="C25" s="441"/>
      <c r="D25" s="441"/>
      <c r="E25" s="441"/>
      <c r="F25" s="441"/>
      <c r="G25" s="442"/>
      <c r="H25" s="442"/>
      <c r="I25" s="442"/>
      <c r="J25" s="299"/>
      <c r="K25" s="447"/>
      <c r="L25" s="447"/>
      <c r="M25" s="447"/>
      <c r="N25" s="447"/>
      <c r="O25" s="3"/>
    </row>
    <row r="26" spans="1:15" ht="4.5" customHeight="1">
      <c r="A26" s="451"/>
      <c r="B26" s="348"/>
      <c r="C26" s="348"/>
      <c r="D26" s="348"/>
      <c r="E26" s="348"/>
      <c r="F26" s="348"/>
      <c r="G26" s="348"/>
      <c r="H26" s="348"/>
      <c r="I26" s="348"/>
      <c r="J26" s="348"/>
      <c r="K26" s="348"/>
      <c r="L26" s="348"/>
      <c r="M26" s="348"/>
      <c r="N26" s="428"/>
      <c r="O26" s="3"/>
    </row>
    <row r="27" spans="1:15" ht="15" customHeight="1" thickBot="1">
      <c r="A27" s="148" t="s">
        <v>18</v>
      </c>
      <c r="B27" s="443" t="s">
        <v>123</v>
      </c>
      <c r="C27" s="444"/>
      <c r="D27" s="444"/>
      <c r="E27" s="444"/>
      <c r="F27" s="444"/>
      <c r="G27" s="444"/>
      <c r="H27" s="444"/>
      <c r="I27" s="445"/>
      <c r="J27" s="445"/>
      <c r="K27" s="445"/>
      <c r="L27" s="445"/>
      <c r="M27" s="445"/>
      <c r="N27" s="445"/>
      <c r="O27" s="3"/>
    </row>
    <row r="28" spans="1:15" ht="4.5" customHeight="1" thickBot="1">
      <c r="A28" s="448"/>
      <c r="B28" s="449"/>
      <c r="C28" s="449"/>
      <c r="D28" s="449"/>
      <c r="E28" s="449"/>
      <c r="F28" s="449"/>
      <c r="G28" s="449"/>
      <c r="H28" s="449"/>
      <c r="I28" s="449"/>
      <c r="J28" s="449"/>
      <c r="K28" s="449"/>
      <c r="L28" s="449"/>
      <c r="M28" s="449"/>
      <c r="N28" s="450"/>
      <c r="O28" s="3"/>
    </row>
    <row r="29" spans="1:15" ht="15" customHeight="1">
      <c r="A29" s="119"/>
      <c r="B29" s="149" t="s">
        <v>56</v>
      </c>
      <c r="C29" s="149" t="s">
        <v>57</v>
      </c>
      <c r="D29" s="473" t="s">
        <v>61</v>
      </c>
      <c r="E29" s="461"/>
      <c r="F29" s="460" t="s">
        <v>59</v>
      </c>
      <c r="G29" s="409"/>
      <c r="H29" s="409"/>
      <c r="I29" s="409"/>
      <c r="J29" s="408"/>
      <c r="K29" s="460" t="s">
        <v>124</v>
      </c>
      <c r="L29" s="461"/>
      <c r="M29" s="34"/>
      <c r="N29" s="149" t="s">
        <v>63</v>
      </c>
      <c r="O29" s="5"/>
    </row>
    <row r="30" spans="1:15" ht="15" customHeight="1">
      <c r="A30" s="120" t="s">
        <v>33</v>
      </c>
      <c r="B30" s="77" t="s">
        <v>66</v>
      </c>
      <c r="C30" s="77" t="s">
        <v>116</v>
      </c>
      <c r="D30" s="327" t="s">
        <v>114</v>
      </c>
      <c r="E30" s="327"/>
      <c r="F30" s="327" t="s">
        <v>66</v>
      </c>
      <c r="G30" s="345"/>
      <c r="H30" s="345"/>
      <c r="I30" s="345"/>
      <c r="J30" s="368"/>
      <c r="K30" s="346" t="s">
        <v>125</v>
      </c>
      <c r="L30" s="370"/>
      <c r="M30" s="46"/>
      <c r="N30" s="99">
        <v>150</v>
      </c>
      <c r="O30" s="3"/>
    </row>
    <row r="31" spans="1:15" ht="15" customHeight="1">
      <c r="A31" s="120" t="s">
        <v>34</v>
      </c>
      <c r="B31" s="77" t="s">
        <v>66</v>
      </c>
      <c r="C31" s="77" t="s">
        <v>117</v>
      </c>
      <c r="D31" s="327" t="s">
        <v>114</v>
      </c>
      <c r="E31" s="327"/>
      <c r="F31" s="327" t="s">
        <v>66</v>
      </c>
      <c r="G31" s="345"/>
      <c r="H31" s="345"/>
      <c r="I31" s="345"/>
      <c r="J31" s="368"/>
      <c r="K31" s="346" t="s">
        <v>126</v>
      </c>
      <c r="L31" s="345"/>
      <c r="M31" s="97"/>
      <c r="N31" s="99">
        <v>150</v>
      </c>
      <c r="O31" s="3"/>
    </row>
    <row r="32" spans="1:15" ht="15" customHeight="1">
      <c r="A32" s="120" t="s">
        <v>35</v>
      </c>
      <c r="B32" s="77" t="s">
        <v>64</v>
      </c>
      <c r="C32" s="77" t="s">
        <v>64</v>
      </c>
      <c r="D32" s="327" t="s">
        <v>64</v>
      </c>
      <c r="E32" s="327"/>
      <c r="F32" s="327" t="s">
        <v>64</v>
      </c>
      <c r="G32" s="345"/>
      <c r="H32" s="345"/>
      <c r="I32" s="345"/>
      <c r="J32" s="368"/>
      <c r="K32" s="346" t="s">
        <v>127</v>
      </c>
      <c r="L32" s="345"/>
      <c r="M32" s="46"/>
      <c r="N32" s="99"/>
      <c r="O32" s="3"/>
    </row>
    <row r="33" spans="1:15" ht="15" customHeight="1">
      <c r="A33" s="120" t="s">
        <v>36</v>
      </c>
      <c r="B33" s="77" t="s">
        <v>64</v>
      </c>
      <c r="C33" s="77" t="s">
        <v>64</v>
      </c>
      <c r="D33" s="327" t="s">
        <v>64</v>
      </c>
      <c r="E33" s="327"/>
      <c r="F33" s="327" t="s">
        <v>64</v>
      </c>
      <c r="G33" s="327"/>
      <c r="H33" s="327"/>
      <c r="I33" s="327"/>
      <c r="J33" s="368"/>
      <c r="K33" s="346" t="s">
        <v>103</v>
      </c>
      <c r="L33" s="345"/>
      <c r="M33" s="46"/>
      <c r="N33" s="99"/>
      <c r="O33" s="3"/>
    </row>
    <row r="34" spans="1:15" ht="15" customHeight="1">
      <c r="A34" s="121" t="s">
        <v>37</v>
      </c>
      <c r="B34" s="78"/>
      <c r="C34" s="78"/>
      <c r="D34" s="343"/>
      <c r="E34" s="343"/>
      <c r="F34" s="343"/>
      <c r="G34" s="343"/>
      <c r="H34" s="343"/>
      <c r="I34" s="343"/>
      <c r="J34" s="368"/>
      <c r="K34" s="369" t="s">
        <v>103</v>
      </c>
      <c r="L34" s="345"/>
      <c r="M34" s="46"/>
      <c r="N34" s="100"/>
      <c r="O34" s="3"/>
    </row>
    <row r="35" spans="1:15" ht="15" customHeight="1">
      <c r="A35" s="121"/>
      <c r="B35" s="77" t="s">
        <v>64</v>
      </c>
      <c r="C35" s="77" t="s">
        <v>64</v>
      </c>
      <c r="D35" s="327" t="s">
        <v>64</v>
      </c>
      <c r="E35" s="327"/>
      <c r="F35" s="327" t="s">
        <v>64</v>
      </c>
      <c r="G35" s="327"/>
      <c r="H35" s="327"/>
      <c r="I35" s="327"/>
      <c r="J35" s="368"/>
      <c r="K35" s="346" t="s">
        <v>103</v>
      </c>
      <c r="L35" s="345"/>
      <c r="M35" s="46"/>
      <c r="N35" s="84">
        <v>0</v>
      </c>
      <c r="O35" s="3"/>
    </row>
    <row r="36" spans="1:15" ht="15" customHeight="1">
      <c r="A36" s="121" t="s">
        <v>38</v>
      </c>
      <c r="B36" s="77" t="s">
        <v>64</v>
      </c>
      <c r="C36" s="77" t="s">
        <v>64</v>
      </c>
      <c r="D36" s="327" t="s">
        <v>64</v>
      </c>
      <c r="E36" s="327"/>
      <c r="F36" s="327" t="s">
        <v>64</v>
      </c>
      <c r="G36" s="327"/>
      <c r="H36" s="327"/>
      <c r="I36" s="327"/>
      <c r="J36" s="368"/>
      <c r="K36" s="346" t="s">
        <v>103</v>
      </c>
      <c r="L36" s="345"/>
      <c r="M36" s="46"/>
      <c r="N36" s="99"/>
      <c r="O36" s="3"/>
    </row>
    <row r="37" spans="1:15" ht="15" customHeight="1">
      <c r="A37" s="121" t="s">
        <v>39</v>
      </c>
      <c r="B37" s="77" t="s">
        <v>64</v>
      </c>
      <c r="C37" s="77" t="s">
        <v>64</v>
      </c>
      <c r="D37" s="327" t="s">
        <v>64</v>
      </c>
      <c r="E37" s="327"/>
      <c r="F37" s="327" t="s">
        <v>64</v>
      </c>
      <c r="G37" s="327"/>
      <c r="H37" s="327"/>
      <c r="I37" s="327"/>
      <c r="J37" s="368"/>
      <c r="K37" s="346" t="s">
        <v>103</v>
      </c>
      <c r="L37" s="345"/>
      <c r="M37" s="46"/>
      <c r="N37" s="99"/>
      <c r="O37" s="3"/>
    </row>
    <row r="38" spans="1:15" ht="15" customHeight="1">
      <c r="A38" s="121" t="s">
        <v>40</v>
      </c>
      <c r="B38" s="77" t="s">
        <v>64</v>
      </c>
      <c r="C38" s="77" t="s">
        <v>64</v>
      </c>
      <c r="D38" s="327" t="s">
        <v>64</v>
      </c>
      <c r="E38" s="327"/>
      <c r="F38" s="327" t="s">
        <v>64</v>
      </c>
      <c r="G38" s="327"/>
      <c r="H38" s="327"/>
      <c r="I38" s="327"/>
      <c r="J38" s="368"/>
      <c r="K38" s="346" t="s">
        <v>103</v>
      </c>
      <c r="L38" s="345"/>
      <c r="M38" s="46"/>
      <c r="N38" s="99"/>
      <c r="O38" s="3"/>
    </row>
    <row r="39" spans="1:15" ht="15" customHeight="1">
      <c r="A39" s="121" t="s">
        <v>86</v>
      </c>
      <c r="B39" s="77" t="s">
        <v>64</v>
      </c>
      <c r="C39" s="77" t="s">
        <v>64</v>
      </c>
      <c r="D39" s="327" t="s">
        <v>64</v>
      </c>
      <c r="E39" s="327"/>
      <c r="F39" s="327" t="s">
        <v>64</v>
      </c>
      <c r="G39" s="327"/>
      <c r="H39" s="327"/>
      <c r="I39" s="327"/>
      <c r="J39" s="368"/>
      <c r="K39" s="346" t="s">
        <v>103</v>
      </c>
      <c r="L39" s="345"/>
      <c r="M39" s="46"/>
      <c r="N39" s="99"/>
      <c r="O39" s="3"/>
    </row>
    <row r="40" spans="1:15" ht="13.5">
      <c r="A40" s="122"/>
      <c r="B40" s="432" t="s">
        <v>66</v>
      </c>
      <c r="C40" s="433"/>
      <c r="D40" s="433"/>
      <c r="E40" s="433"/>
      <c r="F40" s="433"/>
      <c r="G40" s="433"/>
      <c r="H40" s="433"/>
      <c r="I40" s="433"/>
      <c r="J40" s="368"/>
      <c r="K40" s="353" t="s">
        <v>128</v>
      </c>
      <c r="L40" s="345"/>
      <c r="M40" s="46"/>
      <c r="N40" s="101">
        <v>300</v>
      </c>
      <c r="O40" s="3"/>
    </row>
    <row r="41" spans="1:15" ht="4.5" customHeight="1" thickBot="1">
      <c r="A41" s="459"/>
      <c r="B41" s="348"/>
      <c r="C41" s="348"/>
      <c r="D41" s="348"/>
      <c r="E41" s="348"/>
      <c r="F41" s="348"/>
      <c r="G41" s="348"/>
      <c r="H41" s="348"/>
      <c r="I41" s="348"/>
      <c r="J41" s="348"/>
      <c r="K41" s="348"/>
      <c r="L41" s="348"/>
      <c r="M41" s="348"/>
      <c r="N41" s="428"/>
      <c r="O41" s="3"/>
    </row>
    <row r="42" spans="1:15" ht="15" customHeight="1" thickBot="1">
      <c r="A42" s="141" t="s">
        <v>19</v>
      </c>
      <c r="B42" s="458" t="s">
        <v>76</v>
      </c>
      <c r="C42" s="264"/>
      <c r="D42" s="264"/>
      <c r="E42" s="265"/>
      <c r="F42" s="40"/>
      <c r="G42" s="123"/>
      <c r="H42" s="110"/>
      <c r="I42" s="123"/>
      <c r="J42" s="154" t="s">
        <v>41</v>
      </c>
      <c r="K42" s="155" t="s">
        <v>128</v>
      </c>
      <c r="L42" s="146"/>
      <c r="M42" s="146"/>
      <c r="N42" s="147"/>
      <c r="O42" s="7"/>
    </row>
    <row r="43" spans="1:15" ht="15" customHeight="1">
      <c r="A43" s="451"/>
      <c r="B43" s="388" t="s">
        <v>78</v>
      </c>
      <c r="C43" s="388" t="s">
        <v>79</v>
      </c>
      <c r="D43" s="388" t="s">
        <v>80</v>
      </c>
      <c r="E43" s="438"/>
      <c r="F43" s="107" t="s">
        <v>142</v>
      </c>
      <c r="G43" s="108"/>
      <c r="H43" s="218" t="s">
        <v>129</v>
      </c>
      <c r="I43" s="452"/>
      <c r="J43" s="219"/>
      <c r="K43" s="219"/>
      <c r="L43" s="220"/>
      <c r="M43" s="354"/>
      <c r="N43" s="456">
        <v>300</v>
      </c>
      <c r="O43" s="8"/>
    </row>
    <row r="44" spans="1:15" ht="21" customHeight="1">
      <c r="A44" s="451"/>
      <c r="B44" s="389"/>
      <c r="C44" s="389"/>
      <c r="D44" s="389"/>
      <c r="E44" s="389"/>
      <c r="F44" s="109"/>
      <c r="G44" s="140"/>
      <c r="H44" s="453"/>
      <c r="I44" s="454"/>
      <c r="J44" s="454"/>
      <c r="K44" s="454"/>
      <c r="L44" s="455"/>
      <c r="M44" s="354"/>
      <c r="N44" s="457"/>
      <c r="O44" s="3"/>
    </row>
    <row r="45" spans="1:15" ht="4.5" customHeight="1" thickBot="1">
      <c r="A45" s="451"/>
      <c r="B45" s="348"/>
      <c r="C45" s="348"/>
      <c r="D45" s="348"/>
      <c r="E45" s="348"/>
      <c r="F45" s="348"/>
      <c r="G45" s="348"/>
      <c r="H45" s="348"/>
      <c r="I45" s="348"/>
      <c r="J45" s="348"/>
      <c r="K45" s="348"/>
      <c r="L45" s="348"/>
      <c r="M45" s="348"/>
      <c r="N45" s="428"/>
      <c r="O45" s="3"/>
    </row>
    <row r="46" spans="1:15" ht="15" customHeight="1" thickBot="1">
      <c r="A46" s="141" t="s">
        <v>30</v>
      </c>
      <c r="B46" s="376" t="s">
        <v>82</v>
      </c>
      <c r="C46" s="377"/>
      <c r="D46" s="377"/>
      <c r="E46" s="377"/>
      <c r="F46" s="377"/>
      <c r="G46" s="377"/>
      <c r="H46" s="377"/>
      <c r="I46" s="377"/>
      <c r="J46" s="377"/>
      <c r="K46" s="377"/>
      <c r="L46" s="377"/>
      <c r="M46" s="377"/>
      <c r="N46" s="378"/>
      <c r="O46" s="3"/>
    </row>
    <row r="47" spans="1:15" ht="45" customHeight="1">
      <c r="A47" s="115"/>
      <c r="B47" s="434"/>
      <c r="C47" s="435"/>
      <c r="D47" s="435"/>
      <c r="E47" s="435"/>
      <c r="F47" s="435"/>
      <c r="G47" s="435"/>
      <c r="H47" s="435"/>
      <c r="I47" s="435"/>
      <c r="J47" s="435"/>
      <c r="K47" s="435"/>
      <c r="L47" s="435"/>
      <c r="M47" s="435"/>
      <c r="N47" s="436"/>
      <c r="O47" s="3"/>
    </row>
    <row r="48" spans="1:15" ht="4.5" customHeight="1" thickBot="1">
      <c r="A48" s="451"/>
      <c r="B48" s="348"/>
      <c r="C48" s="348"/>
      <c r="D48" s="348"/>
      <c r="E48" s="348"/>
      <c r="F48" s="348"/>
      <c r="G48" s="348"/>
      <c r="H48" s="348"/>
      <c r="I48" s="348"/>
      <c r="J48" s="348"/>
      <c r="K48" s="348"/>
      <c r="L48" s="348"/>
      <c r="M48" s="348"/>
      <c r="N48" s="428"/>
      <c r="O48" s="3"/>
    </row>
    <row r="49" spans="1:15" ht="15" customHeight="1" thickBot="1">
      <c r="A49" s="141" t="s">
        <v>31</v>
      </c>
      <c r="B49" s="472" t="s">
        <v>83</v>
      </c>
      <c r="C49" s="258"/>
      <c r="D49" s="258"/>
      <c r="E49" s="258"/>
      <c r="F49" s="258"/>
      <c r="G49" s="258"/>
      <c r="H49" s="258"/>
      <c r="I49" s="258"/>
      <c r="J49" s="258"/>
      <c r="K49" s="258"/>
      <c r="L49" s="258"/>
      <c r="M49" s="258"/>
      <c r="N49" s="259"/>
      <c r="O49" s="3"/>
    </row>
    <row r="50" spans="1:16" ht="34.5" customHeight="1">
      <c r="A50" s="451"/>
      <c r="B50" s="470" t="s">
        <v>84</v>
      </c>
      <c r="C50" s="471"/>
      <c r="D50" s="471"/>
      <c r="E50" s="471"/>
      <c r="F50" s="471"/>
      <c r="G50" s="471"/>
      <c r="H50" s="471"/>
      <c r="I50" s="471"/>
      <c r="J50" s="87"/>
      <c r="K50" s="468" t="s">
        <v>66</v>
      </c>
      <c r="L50" s="468"/>
      <c r="M50" s="468"/>
      <c r="N50" s="469"/>
      <c r="O50" s="9"/>
      <c r="P50" s="9"/>
    </row>
    <row r="51" spans="1:16" ht="4.5" customHeight="1">
      <c r="A51" s="451"/>
      <c r="B51" s="250"/>
      <c r="C51" s="250"/>
      <c r="D51" s="250"/>
      <c r="E51" s="250"/>
      <c r="F51" s="250"/>
      <c r="G51" s="250"/>
      <c r="H51" s="250"/>
      <c r="I51" s="250"/>
      <c r="J51" s="250"/>
      <c r="K51" s="250"/>
      <c r="L51" s="250"/>
      <c r="M51" s="250"/>
      <c r="N51" s="467"/>
      <c r="O51" s="9"/>
      <c r="P51" s="9"/>
    </row>
    <row r="52" spans="1:16" ht="30.75" customHeight="1" thickBot="1">
      <c r="A52" s="451"/>
      <c r="B52" s="245"/>
      <c r="C52" s="245"/>
      <c r="D52" s="245"/>
      <c r="E52" s="34"/>
      <c r="F52" s="355"/>
      <c r="G52" s="355"/>
      <c r="H52" s="355"/>
      <c r="I52" s="355"/>
      <c r="J52" s="6"/>
      <c r="K52" s="246" t="s">
        <v>66</v>
      </c>
      <c r="L52" s="379"/>
      <c r="M52" s="379"/>
      <c r="N52" s="466"/>
      <c r="O52" s="9"/>
      <c r="P52" s="9"/>
    </row>
    <row r="53" spans="1:16" ht="12" customHeight="1">
      <c r="A53" s="451"/>
      <c r="B53" s="55" t="s">
        <v>24</v>
      </c>
      <c r="C53" s="56"/>
      <c r="D53" s="57" t="s">
        <v>25</v>
      </c>
      <c r="E53" s="58"/>
      <c r="F53" s="59" t="s">
        <v>27</v>
      </c>
      <c r="G53" s="60"/>
      <c r="H53" s="60"/>
      <c r="I53" s="61"/>
      <c r="J53" s="61"/>
      <c r="K53" s="55" t="s">
        <v>26</v>
      </c>
      <c r="L53" s="62"/>
      <c r="M53" s="61"/>
      <c r="N53" s="124" t="s">
        <v>25</v>
      </c>
      <c r="O53" s="9"/>
      <c r="P53" s="9"/>
    </row>
    <row r="54" spans="1:16" s="89" customFormat="1" ht="9" customHeight="1">
      <c r="A54" s="464" t="s">
        <v>134</v>
      </c>
      <c r="B54" s="240"/>
      <c r="C54" s="240"/>
      <c r="D54" s="240"/>
      <c r="E54" s="240"/>
      <c r="F54" s="240"/>
      <c r="G54" s="240"/>
      <c r="H54" s="240"/>
      <c r="I54" s="240"/>
      <c r="J54" s="240"/>
      <c r="K54" s="240"/>
      <c r="L54" s="240"/>
      <c r="M54" s="240"/>
      <c r="N54" s="465"/>
      <c r="O54" s="91"/>
      <c r="P54" s="91"/>
    </row>
    <row r="55" spans="1:15" ht="17.25" customHeight="1">
      <c r="A55" s="462" t="s">
        <v>85</v>
      </c>
      <c r="B55" s="374"/>
      <c r="C55" s="374"/>
      <c r="D55" s="374"/>
      <c r="E55" s="374"/>
      <c r="F55" s="374"/>
      <c r="G55" s="374"/>
      <c r="H55" s="374"/>
      <c r="I55" s="374"/>
      <c r="J55" s="374"/>
      <c r="K55" s="374"/>
      <c r="L55" s="374"/>
      <c r="M55" s="374"/>
      <c r="N55" s="463"/>
      <c r="O55" s="3"/>
    </row>
    <row r="56" spans="1:15" ht="15" customHeight="1">
      <c r="A56" s="125"/>
      <c r="B56" s="6"/>
      <c r="C56" s="6"/>
      <c r="D56" s="6"/>
      <c r="E56" s="6"/>
      <c r="F56" s="6"/>
      <c r="G56" s="6"/>
      <c r="H56" s="6"/>
      <c r="I56" s="6"/>
      <c r="J56" s="6"/>
      <c r="K56" s="6"/>
      <c r="L56" s="6"/>
      <c r="M56" s="6"/>
      <c r="N56" s="112"/>
      <c r="O56" s="3"/>
    </row>
    <row r="57" spans="1:15" ht="15" customHeight="1">
      <c r="A57" s="125"/>
      <c r="B57" s="6"/>
      <c r="C57" s="6"/>
      <c r="D57" s="6"/>
      <c r="E57" s="6"/>
      <c r="F57" s="6"/>
      <c r="G57" s="6"/>
      <c r="H57" s="6"/>
      <c r="I57" s="6"/>
      <c r="J57" s="6"/>
      <c r="K57" s="6"/>
      <c r="L57" s="6"/>
      <c r="M57" s="6"/>
      <c r="N57" s="112"/>
      <c r="O57" s="3"/>
    </row>
    <row r="58" spans="1:15" ht="15" customHeight="1">
      <c r="A58" s="126"/>
      <c r="B58" s="127" t="s">
        <v>66</v>
      </c>
      <c r="C58" s="30"/>
      <c r="D58" s="30"/>
      <c r="E58" s="30"/>
      <c r="F58" s="30"/>
      <c r="G58" s="30"/>
      <c r="H58" s="30"/>
      <c r="I58" s="30"/>
      <c r="J58" s="30"/>
      <c r="K58" s="30"/>
      <c r="L58" s="30"/>
      <c r="M58" s="30"/>
      <c r="N58" s="128"/>
      <c r="O58" s="3"/>
    </row>
    <row r="59" spans="1:14" ht="12.75">
      <c r="A59" s="129">
        <v>0</v>
      </c>
      <c r="B59" s="130" t="s">
        <v>66</v>
      </c>
      <c r="C59" s="30"/>
      <c r="D59" s="30"/>
      <c r="E59" s="30"/>
      <c r="F59" s="30"/>
      <c r="G59" s="30"/>
      <c r="H59" s="30"/>
      <c r="I59" s="30"/>
      <c r="J59" s="30"/>
      <c r="K59" s="30"/>
      <c r="L59" s="30"/>
      <c r="M59" s="30"/>
      <c r="N59" s="128"/>
    </row>
    <row r="60" spans="1:14" ht="12.75">
      <c r="A60" s="129"/>
      <c r="B60" s="130"/>
      <c r="C60" s="30"/>
      <c r="D60" s="30"/>
      <c r="E60" s="30"/>
      <c r="F60" s="30"/>
      <c r="G60" s="30"/>
      <c r="H60" s="30"/>
      <c r="I60" s="30"/>
      <c r="J60" s="30"/>
      <c r="K60" s="30"/>
      <c r="L60" s="30"/>
      <c r="M60" s="30"/>
      <c r="N60" s="128"/>
    </row>
    <row r="61" spans="1:14" ht="12.75">
      <c r="A61" s="129">
        <v>0</v>
      </c>
      <c r="B61" s="130" t="s">
        <v>66</v>
      </c>
      <c r="C61" s="30"/>
      <c r="D61" s="30"/>
      <c r="E61" s="30"/>
      <c r="F61" s="30"/>
      <c r="G61" s="30"/>
      <c r="H61" s="30"/>
      <c r="I61" s="30"/>
      <c r="J61" s="30"/>
      <c r="K61" s="31"/>
      <c r="L61" s="31"/>
      <c r="M61" s="31"/>
      <c r="N61" s="131"/>
    </row>
    <row r="62" spans="1:14" ht="12.75">
      <c r="A62" s="129">
        <v>0</v>
      </c>
      <c r="B62" s="130" t="s">
        <v>66</v>
      </c>
      <c r="C62" s="30"/>
      <c r="D62" s="30"/>
      <c r="E62" s="30"/>
      <c r="F62" s="30"/>
      <c r="G62" s="30"/>
      <c r="H62" s="30"/>
      <c r="I62" s="30"/>
      <c r="J62" s="30"/>
      <c r="K62" s="32"/>
      <c r="L62" s="32"/>
      <c r="M62" s="33"/>
      <c r="N62" s="132"/>
    </row>
    <row r="63" spans="1:14" ht="12.75">
      <c r="A63" s="129">
        <v>0</v>
      </c>
      <c r="B63" s="130" t="s">
        <v>66</v>
      </c>
      <c r="C63" s="30"/>
      <c r="D63" s="30"/>
      <c r="E63" s="30"/>
      <c r="F63" s="30"/>
      <c r="G63" s="30"/>
      <c r="H63" s="30"/>
      <c r="I63" s="30"/>
      <c r="J63" s="30"/>
      <c r="K63" s="32"/>
      <c r="L63" s="32"/>
      <c r="M63" s="33"/>
      <c r="N63" s="132"/>
    </row>
    <row r="64" spans="1:14" ht="12.75">
      <c r="A64" s="129">
        <v>0</v>
      </c>
      <c r="B64" s="130" t="s">
        <v>66</v>
      </c>
      <c r="C64" s="30"/>
      <c r="D64" s="30"/>
      <c r="E64" s="30"/>
      <c r="F64" s="30"/>
      <c r="G64" s="30"/>
      <c r="H64" s="30"/>
      <c r="I64" s="30"/>
      <c r="J64" s="30"/>
      <c r="K64" s="32"/>
      <c r="L64" s="32"/>
      <c r="M64" s="33"/>
      <c r="N64" s="132"/>
    </row>
    <row r="65" spans="1:14" ht="12.75">
      <c r="A65" s="129">
        <v>0</v>
      </c>
      <c r="B65" s="130" t="s">
        <v>66</v>
      </c>
      <c r="C65" s="30"/>
      <c r="D65" s="30"/>
      <c r="E65" s="30"/>
      <c r="F65" s="30"/>
      <c r="G65" s="30"/>
      <c r="H65" s="30"/>
      <c r="I65" s="30"/>
      <c r="J65" s="30"/>
      <c r="K65" s="32"/>
      <c r="L65" s="32"/>
      <c r="M65" s="33"/>
      <c r="N65" s="132"/>
    </row>
    <row r="66" spans="1:14" ht="12.75">
      <c r="A66" s="129">
        <v>0</v>
      </c>
      <c r="B66" s="130" t="s">
        <v>66</v>
      </c>
      <c r="C66" s="30"/>
      <c r="D66" s="30"/>
      <c r="E66" s="30"/>
      <c r="F66" s="30"/>
      <c r="G66" s="30"/>
      <c r="H66" s="30"/>
      <c r="I66" s="30"/>
      <c r="J66" s="30"/>
      <c r="K66" s="32"/>
      <c r="L66" s="32"/>
      <c r="M66" s="33"/>
      <c r="N66" s="132"/>
    </row>
    <row r="67" spans="1:14" ht="12.75">
      <c r="A67" s="129">
        <v>0</v>
      </c>
      <c r="B67" s="130" t="s">
        <v>66</v>
      </c>
      <c r="C67" s="30"/>
      <c r="D67" s="30"/>
      <c r="E67" s="30"/>
      <c r="F67" s="30"/>
      <c r="G67" s="30"/>
      <c r="H67" s="30"/>
      <c r="I67" s="30"/>
      <c r="J67" s="30"/>
      <c r="K67" s="32"/>
      <c r="L67" s="32"/>
      <c r="M67" s="33"/>
      <c r="N67" s="132"/>
    </row>
    <row r="68" spans="1:14" ht="12.75">
      <c r="A68" s="129">
        <v>0</v>
      </c>
      <c r="B68" s="130" t="s">
        <v>66</v>
      </c>
      <c r="C68" s="30"/>
      <c r="D68" s="30"/>
      <c r="E68" s="30"/>
      <c r="F68" s="30"/>
      <c r="G68" s="30"/>
      <c r="H68" s="30"/>
      <c r="I68" s="30"/>
      <c r="J68" s="30"/>
      <c r="K68" s="32"/>
      <c r="L68" s="32"/>
      <c r="M68" s="33"/>
      <c r="N68" s="132"/>
    </row>
    <row r="69" spans="1:14" ht="12.75">
      <c r="A69" s="133"/>
      <c r="B69" s="130"/>
      <c r="C69" s="30"/>
      <c r="D69" s="30"/>
      <c r="E69" s="30"/>
      <c r="F69" s="30"/>
      <c r="G69" s="30"/>
      <c r="H69" s="30"/>
      <c r="I69" s="30"/>
      <c r="J69" s="30"/>
      <c r="K69" s="32"/>
      <c r="L69" s="32"/>
      <c r="M69" s="33"/>
      <c r="N69" s="132"/>
    </row>
    <row r="70" spans="1:14" ht="12.75" hidden="1">
      <c r="A70" s="133"/>
      <c r="B70" s="130"/>
      <c r="C70" s="30"/>
      <c r="D70" s="30"/>
      <c r="E70" s="30"/>
      <c r="F70" s="30"/>
      <c r="G70" s="30"/>
      <c r="H70" s="30"/>
      <c r="I70" s="30"/>
      <c r="J70" s="30"/>
      <c r="K70" s="32"/>
      <c r="L70" s="32"/>
      <c r="M70" s="33"/>
      <c r="N70" s="132"/>
    </row>
    <row r="71" spans="1:14" ht="12.75" hidden="1">
      <c r="A71" s="126"/>
      <c r="B71" s="30"/>
      <c r="C71" s="30"/>
      <c r="D71" s="30"/>
      <c r="E71" s="30"/>
      <c r="F71" s="30"/>
      <c r="G71" s="30"/>
      <c r="H71" s="30"/>
      <c r="I71" s="30"/>
      <c r="J71" s="30"/>
      <c r="K71" s="32"/>
      <c r="L71" s="32"/>
      <c r="M71" s="33"/>
      <c r="N71" s="132"/>
    </row>
    <row r="72" spans="1:14" ht="12.75" hidden="1">
      <c r="A72" s="126"/>
      <c r="B72" s="30"/>
      <c r="C72" s="30"/>
      <c r="D72" s="30"/>
      <c r="E72" s="30"/>
      <c r="F72" s="30"/>
      <c r="G72" s="30"/>
      <c r="H72" s="30"/>
      <c r="I72" s="30"/>
      <c r="J72" s="30"/>
      <c r="K72" s="32"/>
      <c r="L72" s="32"/>
      <c r="M72" s="33"/>
      <c r="N72" s="132"/>
    </row>
    <row r="73" spans="1:14" ht="12.75" hidden="1">
      <c r="A73" s="126"/>
      <c r="B73" s="30"/>
      <c r="C73" s="30"/>
      <c r="D73" s="30"/>
      <c r="E73" s="30"/>
      <c r="F73" s="30"/>
      <c r="G73" s="30"/>
      <c r="H73" s="30"/>
      <c r="I73" s="30"/>
      <c r="J73" s="30"/>
      <c r="K73" s="32"/>
      <c r="L73" s="32"/>
      <c r="M73" s="33"/>
      <c r="N73" s="132"/>
    </row>
    <row r="74" spans="1:14" ht="12.75" hidden="1">
      <c r="A74" s="126"/>
      <c r="B74" s="30"/>
      <c r="C74" s="30"/>
      <c r="D74" s="30"/>
      <c r="E74" s="30"/>
      <c r="F74" s="30"/>
      <c r="G74" s="30"/>
      <c r="H74" s="30"/>
      <c r="I74" s="30"/>
      <c r="J74" s="30"/>
      <c r="K74" s="32"/>
      <c r="L74" s="32"/>
      <c r="M74" s="33"/>
      <c r="N74" s="132"/>
    </row>
    <row r="75" spans="1:14" ht="12.75" hidden="1">
      <c r="A75" s="126"/>
      <c r="B75" s="30"/>
      <c r="C75" s="30"/>
      <c r="D75" s="30"/>
      <c r="E75" s="30"/>
      <c r="F75" s="30"/>
      <c r="G75" s="30"/>
      <c r="H75" s="30"/>
      <c r="I75" s="30"/>
      <c r="J75" s="30"/>
      <c r="K75" s="32"/>
      <c r="L75" s="32"/>
      <c r="M75" s="33"/>
      <c r="N75" s="132"/>
    </row>
    <row r="76" spans="1:14" ht="12.75" hidden="1">
      <c r="A76" s="126"/>
      <c r="B76" s="30"/>
      <c r="C76" s="30"/>
      <c r="D76" s="30"/>
      <c r="E76" s="30"/>
      <c r="F76" s="30"/>
      <c r="G76" s="30"/>
      <c r="H76" s="30"/>
      <c r="I76" s="30"/>
      <c r="J76" s="30"/>
      <c r="K76" s="32"/>
      <c r="L76" s="32"/>
      <c r="M76" s="33"/>
      <c r="N76" s="132"/>
    </row>
    <row r="77" spans="1:14" ht="12.75" hidden="1">
      <c r="A77" s="126"/>
      <c r="B77" s="30"/>
      <c r="C77" s="30"/>
      <c r="D77" s="30"/>
      <c r="E77" s="30"/>
      <c r="F77" s="30"/>
      <c r="G77" s="30"/>
      <c r="H77" s="30"/>
      <c r="I77" s="30"/>
      <c r="J77" s="30"/>
      <c r="K77" s="32"/>
      <c r="L77" s="32"/>
      <c r="M77" s="33"/>
      <c r="N77" s="132"/>
    </row>
    <row r="78" spans="1:14" ht="12.75" hidden="1">
      <c r="A78" s="126"/>
      <c r="B78" s="30"/>
      <c r="C78" s="30"/>
      <c r="D78" s="30"/>
      <c r="E78" s="30"/>
      <c r="F78" s="30"/>
      <c r="G78" s="30"/>
      <c r="H78" s="30"/>
      <c r="I78" s="30"/>
      <c r="J78" s="30"/>
      <c r="K78" s="32"/>
      <c r="L78" s="32"/>
      <c r="M78" s="33"/>
      <c r="N78" s="132"/>
    </row>
    <row r="79" spans="1:14" ht="12.75" hidden="1">
      <c r="A79" s="126"/>
      <c r="B79" s="30"/>
      <c r="C79" s="30"/>
      <c r="D79" s="30"/>
      <c r="E79" s="30"/>
      <c r="F79" s="30"/>
      <c r="G79" s="30"/>
      <c r="H79" s="30"/>
      <c r="I79" s="30"/>
      <c r="J79" s="30"/>
      <c r="K79" s="32"/>
      <c r="L79" s="32"/>
      <c r="M79" s="33"/>
      <c r="N79" s="132"/>
    </row>
    <row r="80" spans="1:14" ht="12.75" hidden="1">
      <c r="A80" s="126"/>
      <c r="B80" s="30"/>
      <c r="C80" s="30"/>
      <c r="D80" s="30"/>
      <c r="E80" s="30"/>
      <c r="F80" s="30"/>
      <c r="G80" s="30"/>
      <c r="H80" s="30"/>
      <c r="I80" s="30"/>
      <c r="J80" s="30"/>
      <c r="K80" s="32"/>
      <c r="L80" s="32"/>
      <c r="M80" s="33"/>
      <c r="N80" s="132"/>
    </row>
    <row r="81" spans="1:14" ht="12.75" hidden="1">
      <c r="A81" s="126"/>
      <c r="B81" s="30"/>
      <c r="C81" s="30"/>
      <c r="D81" s="30"/>
      <c r="E81" s="30"/>
      <c r="F81" s="30"/>
      <c r="G81" s="30"/>
      <c r="H81" s="30"/>
      <c r="I81" s="30"/>
      <c r="J81" s="30"/>
      <c r="K81" s="32"/>
      <c r="L81" s="32"/>
      <c r="M81" s="33"/>
      <c r="N81" s="132"/>
    </row>
    <row r="82" spans="1:14" ht="12.75" hidden="1">
      <c r="A82" s="125"/>
      <c r="B82" s="134"/>
      <c r="C82" s="134"/>
      <c r="D82" s="6"/>
      <c r="E82" s="6"/>
      <c r="F82" s="14"/>
      <c r="G82" s="14"/>
      <c r="H82" s="14"/>
      <c r="I82" s="14"/>
      <c r="J82" s="14"/>
      <c r="K82" s="14"/>
      <c r="L82" s="14"/>
      <c r="M82" s="15"/>
      <c r="N82" s="135"/>
    </row>
    <row r="83" spans="1:14" ht="12.75" hidden="1">
      <c r="A83" s="125"/>
      <c r="B83" s="134"/>
      <c r="C83" s="134"/>
      <c r="D83" s="6"/>
      <c r="E83" s="6"/>
      <c r="F83" s="14"/>
      <c r="G83" s="14"/>
      <c r="H83" s="14"/>
      <c r="I83" s="14"/>
      <c r="J83" s="14"/>
      <c r="K83" s="14"/>
      <c r="L83" s="14"/>
      <c r="M83" s="15"/>
      <c r="N83" s="135"/>
    </row>
    <row r="84" spans="1:14" ht="12.75" hidden="1">
      <c r="A84" s="125"/>
      <c r="B84" s="6"/>
      <c r="C84" s="134"/>
      <c r="D84" s="6"/>
      <c r="E84" s="6"/>
      <c r="F84" s="6"/>
      <c r="G84" s="6"/>
      <c r="H84" s="6"/>
      <c r="I84" s="6"/>
      <c r="J84" s="6"/>
      <c r="K84" s="6"/>
      <c r="L84" s="6"/>
      <c r="M84" s="6"/>
      <c r="N84" s="112"/>
    </row>
    <row r="85" spans="1:14" ht="12.75" hidden="1">
      <c r="A85" s="125"/>
      <c r="B85" s="6"/>
      <c r="C85" s="134"/>
      <c r="D85" s="6"/>
      <c r="E85" s="6"/>
      <c r="F85" s="6"/>
      <c r="G85" s="6"/>
      <c r="H85" s="6"/>
      <c r="I85" s="6"/>
      <c r="J85" s="6"/>
      <c r="K85" s="6"/>
      <c r="L85" s="6"/>
      <c r="M85" s="6"/>
      <c r="N85" s="112"/>
    </row>
    <row r="86" spans="1:14" ht="12.75" hidden="1">
      <c r="A86" s="125"/>
      <c r="B86" s="6"/>
      <c r="C86" s="6"/>
      <c r="D86" s="6"/>
      <c r="E86" s="6"/>
      <c r="F86" s="6"/>
      <c r="G86" s="6"/>
      <c r="H86" s="6"/>
      <c r="I86" s="6"/>
      <c r="J86" s="6"/>
      <c r="K86" s="6"/>
      <c r="L86" s="6"/>
      <c r="M86" s="6"/>
      <c r="N86" s="112"/>
    </row>
    <row r="87" spans="1:14" ht="15.75" customHeight="1" hidden="1">
      <c r="A87" s="125"/>
      <c r="B87" s="6"/>
      <c r="C87" s="61"/>
      <c r="D87" s="61"/>
      <c r="E87" s="61"/>
      <c r="F87" s="61"/>
      <c r="G87" s="61"/>
      <c r="H87" s="61"/>
      <c r="I87" s="61"/>
      <c r="J87" s="61"/>
      <c r="K87" s="61"/>
      <c r="L87" s="61"/>
      <c r="M87" s="61"/>
      <c r="N87" s="136"/>
    </row>
    <row r="88" spans="1:14" ht="15.75" customHeight="1" hidden="1">
      <c r="A88" s="125"/>
      <c r="B88" s="6"/>
      <c r="C88" s="61"/>
      <c r="D88" s="61"/>
      <c r="E88" s="61"/>
      <c r="F88" s="61"/>
      <c r="G88" s="61"/>
      <c r="H88" s="61"/>
      <c r="I88" s="61"/>
      <c r="J88" s="61"/>
      <c r="K88" s="61"/>
      <c r="L88" s="61"/>
      <c r="M88" s="61"/>
      <c r="N88" s="136"/>
    </row>
    <row r="89" spans="1:14" ht="15.75" customHeight="1" hidden="1">
      <c r="A89" s="125"/>
      <c r="B89" s="6"/>
      <c r="C89" s="61"/>
      <c r="D89" s="61"/>
      <c r="E89" s="61"/>
      <c r="F89" s="61"/>
      <c r="G89" s="61"/>
      <c r="H89" s="61"/>
      <c r="I89" s="61"/>
      <c r="J89" s="61"/>
      <c r="K89" s="61"/>
      <c r="L89" s="61"/>
      <c r="M89" s="61"/>
      <c r="N89" s="136"/>
    </row>
    <row r="90" spans="1:14" ht="15.75" customHeight="1" hidden="1">
      <c r="A90" s="125"/>
      <c r="B90" s="6"/>
      <c r="C90" s="61"/>
      <c r="D90" s="61"/>
      <c r="E90" s="61"/>
      <c r="F90" s="61"/>
      <c r="G90" s="61"/>
      <c r="H90" s="61"/>
      <c r="I90" s="61"/>
      <c r="J90" s="61"/>
      <c r="K90" s="61"/>
      <c r="L90" s="61"/>
      <c r="M90" s="61"/>
      <c r="N90" s="136"/>
    </row>
    <row r="91" spans="1:14" ht="15.75" customHeight="1" hidden="1">
      <c r="A91" s="125"/>
      <c r="B91" s="6"/>
      <c r="C91" s="61"/>
      <c r="D91" s="61"/>
      <c r="E91" s="61"/>
      <c r="F91" s="61"/>
      <c r="G91" s="61"/>
      <c r="H91" s="61"/>
      <c r="I91" s="61"/>
      <c r="J91" s="61"/>
      <c r="K91" s="61"/>
      <c r="L91" s="61"/>
      <c r="M91" s="61"/>
      <c r="N91" s="136"/>
    </row>
    <row r="92" spans="1:14" ht="15.75" customHeight="1" hidden="1">
      <c r="A92" s="125"/>
      <c r="B92" s="6"/>
      <c r="C92" s="61"/>
      <c r="D92" s="61"/>
      <c r="E92" s="61"/>
      <c r="F92" s="61"/>
      <c r="G92" s="61"/>
      <c r="H92" s="61"/>
      <c r="I92" s="61"/>
      <c r="J92" s="61"/>
      <c r="K92" s="61"/>
      <c r="L92" s="61"/>
      <c r="M92" s="61"/>
      <c r="N92" s="136"/>
    </row>
    <row r="93" spans="1:14" ht="15.75" customHeight="1" hidden="1">
      <c r="A93" s="125"/>
      <c r="B93" s="6"/>
      <c r="C93" s="61"/>
      <c r="D93" s="61"/>
      <c r="E93" s="61"/>
      <c r="F93" s="61"/>
      <c r="G93" s="61"/>
      <c r="H93" s="61"/>
      <c r="I93" s="61"/>
      <c r="J93" s="61"/>
      <c r="K93" s="61"/>
      <c r="L93" s="61"/>
      <c r="M93" s="61"/>
      <c r="N93" s="136"/>
    </row>
    <row r="94" spans="1:14" ht="15.75" customHeight="1" hidden="1">
      <c r="A94" s="125"/>
      <c r="B94" s="6"/>
      <c r="C94" s="61"/>
      <c r="D94" s="61"/>
      <c r="E94" s="61"/>
      <c r="F94" s="61"/>
      <c r="G94" s="61"/>
      <c r="H94" s="61"/>
      <c r="I94" s="61"/>
      <c r="J94" s="61"/>
      <c r="K94" s="61"/>
      <c r="L94" s="61"/>
      <c r="M94" s="61"/>
      <c r="N94" s="136"/>
    </row>
    <row r="95" spans="1:14" ht="15.75" customHeight="1" hidden="1">
      <c r="A95" s="125"/>
      <c r="B95" s="6"/>
      <c r="C95" s="61"/>
      <c r="D95" s="61"/>
      <c r="E95" s="61"/>
      <c r="F95" s="61"/>
      <c r="G95" s="61"/>
      <c r="H95" s="61"/>
      <c r="I95" s="61"/>
      <c r="J95" s="61"/>
      <c r="K95" s="61"/>
      <c r="L95" s="61"/>
      <c r="M95" s="61"/>
      <c r="N95" s="136"/>
    </row>
    <row r="96" spans="1:14" ht="15.75" customHeight="1" hidden="1">
      <c r="A96" s="125"/>
      <c r="B96" s="6"/>
      <c r="C96" s="61"/>
      <c r="D96" s="61"/>
      <c r="E96" s="61"/>
      <c r="F96" s="61"/>
      <c r="G96" s="61"/>
      <c r="H96" s="61"/>
      <c r="I96" s="61"/>
      <c r="J96" s="61"/>
      <c r="K96" s="61"/>
      <c r="L96" s="61"/>
      <c r="M96" s="61"/>
      <c r="N96" s="136"/>
    </row>
    <row r="97" spans="1:14" ht="15.75" customHeight="1" hidden="1">
      <c r="A97" s="125"/>
      <c r="B97" s="6"/>
      <c r="C97" s="61"/>
      <c r="D97" s="61"/>
      <c r="E97" s="61"/>
      <c r="F97" s="61"/>
      <c r="G97" s="61"/>
      <c r="H97" s="61"/>
      <c r="I97" s="61"/>
      <c r="J97" s="61"/>
      <c r="K97" s="61"/>
      <c r="L97" s="61"/>
      <c r="M97" s="61"/>
      <c r="N97" s="136"/>
    </row>
    <row r="98" spans="1:14" ht="15.75" customHeight="1" hidden="1">
      <c r="A98" s="125"/>
      <c r="B98" s="6"/>
      <c r="C98" s="61"/>
      <c r="D98" s="61"/>
      <c r="E98" s="61"/>
      <c r="F98" s="61"/>
      <c r="G98" s="61"/>
      <c r="H98" s="61"/>
      <c r="I98" s="61"/>
      <c r="J98" s="61"/>
      <c r="K98" s="61"/>
      <c r="L98" s="61"/>
      <c r="M98" s="61"/>
      <c r="N98" s="136"/>
    </row>
    <row r="99" spans="1:14" ht="15.75" customHeight="1" hidden="1">
      <c r="A99" s="125"/>
      <c r="B99" s="6"/>
      <c r="C99" s="61"/>
      <c r="D99" s="61"/>
      <c r="E99" s="61"/>
      <c r="F99" s="61"/>
      <c r="G99" s="61"/>
      <c r="H99" s="61"/>
      <c r="I99" s="61"/>
      <c r="J99" s="61"/>
      <c r="K99" s="61"/>
      <c r="L99" s="61"/>
      <c r="M99" s="61"/>
      <c r="N99" s="136"/>
    </row>
    <row r="100" spans="1:14" ht="15.75" customHeight="1" hidden="1">
      <c r="A100" s="125"/>
      <c r="B100" s="6"/>
      <c r="C100" s="61"/>
      <c r="D100" s="61"/>
      <c r="E100" s="61"/>
      <c r="F100" s="61"/>
      <c r="G100" s="61"/>
      <c r="H100" s="61"/>
      <c r="I100" s="61"/>
      <c r="J100" s="61"/>
      <c r="K100" s="61"/>
      <c r="L100" s="61"/>
      <c r="M100" s="61"/>
      <c r="N100" s="136"/>
    </row>
    <row r="101" spans="1:14" ht="15.75" customHeight="1" hidden="1">
      <c r="A101" s="125"/>
      <c r="B101" s="6"/>
      <c r="C101" s="61"/>
      <c r="D101" s="61"/>
      <c r="E101" s="61"/>
      <c r="F101" s="61"/>
      <c r="G101" s="61"/>
      <c r="H101" s="61"/>
      <c r="I101" s="61"/>
      <c r="J101" s="61"/>
      <c r="K101" s="61"/>
      <c r="L101" s="61"/>
      <c r="M101" s="61"/>
      <c r="N101" s="136"/>
    </row>
    <row r="102" spans="1:14" ht="15.75" customHeight="1" hidden="1">
      <c r="A102" s="125"/>
      <c r="B102" s="6"/>
      <c r="C102" s="61"/>
      <c r="D102" s="61"/>
      <c r="E102" s="61"/>
      <c r="F102" s="61"/>
      <c r="G102" s="61"/>
      <c r="H102" s="61"/>
      <c r="I102" s="61"/>
      <c r="J102" s="61"/>
      <c r="K102" s="61"/>
      <c r="L102" s="61"/>
      <c r="M102" s="61"/>
      <c r="N102" s="136"/>
    </row>
    <row r="103" spans="1:14" ht="15.75" customHeight="1" hidden="1">
      <c r="A103" s="125"/>
      <c r="B103" s="6"/>
      <c r="C103" s="61"/>
      <c r="D103" s="61"/>
      <c r="E103" s="61"/>
      <c r="F103" s="61"/>
      <c r="G103" s="61"/>
      <c r="H103" s="61"/>
      <c r="I103" s="61"/>
      <c r="J103" s="61"/>
      <c r="K103" s="61"/>
      <c r="L103" s="61"/>
      <c r="M103" s="61"/>
      <c r="N103" s="136"/>
    </row>
    <row r="104" spans="1:14" ht="15.75" customHeight="1" hidden="1">
      <c r="A104" s="125"/>
      <c r="B104" s="6"/>
      <c r="C104" s="61"/>
      <c r="D104" s="61"/>
      <c r="E104" s="61"/>
      <c r="F104" s="61"/>
      <c r="G104" s="61"/>
      <c r="H104" s="61"/>
      <c r="I104" s="61"/>
      <c r="J104" s="61"/>
      <c r="K104" s="61"/>
      <c r="L104" s="61"/>
      <c r="M104" s="61"/>
      <c r="N104" s="136"/>
    </row>
    <row r="105" spans="1:14" ht="15.75" customHeight="1" hidden="1">
      <c r="A105" s="125"/>
      <c r="B105" s="6"/>
      <c r="C105" s="61"/>
      <c r="D105" s="61"/>
      <c r="E105" s="61"/>
      <c r="F105" s="61"/>
      <c r="G105" s="61"/>
      <c r="H105" s="61"/>
      <c r="I105" s="61"/>
      <c r="J105" s="61"/>
      <c r="K105" s="61"/>
      <c r="L105" s="61"/>
      <c r="M105" s="61"/>
      <c r="N105" s="136"/>
    </row>
    <row r="106" spans="1:14" ht="15.75" customHeight="1" hidden="1">
      <c r="A106" s="125"/>
      <c r="B106" s="6"/>
      <c r="C106" s="61"/>
      <c r="D106" s="61"/>
      <c r="E106" s="61"/>
      <c r="F106" s="61"/>
      <c r="G106" s="61"/>
      <c r="H106" s="61"/>
      <c r="I106" s="61"/>
      <c r="J106" s="61"/>
      <c r="K106" s="61"/>
      <c r="L106" s="61"/>
      <c r="M106" s="61"/>
      <c r="N106" s="136"/>
    </row>
    <row r="107" spans="1:14" ht="15.75" customHeight="1" hidden="1">
      <c r="A107" s="125"/>
      <c r="B107" s="6"/>
      <c r="C107" s="61"/>
      <c r="D107" s="61"/>
      <c r="E107" s="61"/>
      <c r="F107" s="61"/>
      <c r="G107" s="61"/>
      <c r="H107" s="61"/>
      <c r="I107" s="61"/>
      <c r="J107" s="61"/>
      <c r="K107" s="61"/>
      <c r="L107" s="61"/>
      <c r="M107" s="61"/>
      <c r="N107" s="136"/>
    </row>
    <row r="108" spans="1:14" ht="12.75">
      <c r="A108" s="125"/>
      <c r="B108" s="6"/>
      <c r="C108" s="6"/>
      <c r="D108" s="6"/>
      <c r="E108" s="6"/>
      <c r="F108" s="6"/>
      <c r="G108" s="6"/>
      <c r="H108" s="6"/>
      <c r="I108" s="6"/>
      <c r="J108" s="6"/>
      <c r="K108" s="6"/>
      <c r="L108" s="6"/>
      <c r="M108" s="6"/>
      <c r="N108" s="112"/>
    </row>
    <row r="109" spans="1:14" ht="12.75">
      <c r="A109" s="125"/>
      <c r="B109" s="6"/>
      <c r="C109" s="6"/>
      <c r="D109" s="6"/>
      <c r="E109" s="6"/>
      <c r="F109" s="6"/>
      <c r="G109" s="6"/>
      <c r="H109" s="6"/>
      <c r="I109" s="6"/>
      <c r="J109" s="6"/>
      <c r="K109" s="6"/>
      <c r="L109" s="6"/>
      <c r="M109" s="6"/>
      <c r="N109" s="112"/>
    </row>
    <row r="110" spans="1:14" ht="12.75">
      <c r="A110" s="125"/>
      <c r="B110" s="6"/>
      <c r="C110" s="6"/>
      <c r="D110" s="6"/>
      <c r="E110" s="6"/>
      <c r="F110" s="6"/>
      <c r="G110" s="6"/>
      <c r="H110" s="6"/>
      <c r="I110" s="6"/>
      <c r="J110" s="6"/>
      <c r="K110" s="6"/>
      <c r="L110" s="6"/>
      <c r="M110" s="6"/>
      <c r="N110" s="112"/>
    </row>
    <row r="111" spans="1:14" ht="12.75">
      <c r="A111" s="137"/>
      <c r="B111" s="138"/>
      <c r="C111" s="138"/>
      <c r="D111" s="138"/>
      <c r="E111" s="138"/>
      <c r="F111" s="138"/>
      <c r="G111" s="138"/>
      <c r="H111" s="138"/>
      <c r="I111" s="138"/>
      <c r="J111" s="138"/>
      <c r="K111" s="138"/>
      <c r="L111" s="138"/>
      <c r="M111" s="138"/>
      <c r="N111" s="139"/>
    </row>
  </sheetData>
  <sheetProtection/>
  <mergeCells count="96">
    <mergeCell ref="I6:N6"/>
    <mergeCell ref="A1:N1"/>
    <mergeCell ref="A4:M5"/>
    <mergeCell ref="A11:N11"/>
    <mergeCell ref="A7:H10"/>
    <mergeCell ref="A2:M2"/>
    <mergeCell ref="I7:N7"/>
    <mergeCell ref="I9:N9"/>
    <mergeCell ref="I10:N10"/>
    <mergeCell ref="A3:N3"/>
    <mergeCell ref="B6:F6"/>
    <mergeCell ref="J21:J25"/>
    <mergeCell ref="B17:J17"/>
    <mergeCell ref="F21:I21"/>
    <mergeCell ref="B14:N14"/>
    <mergeCell ref="A16:N16"/>
    <mergeCell ref="B15:N15"/>
    <mergeCell ref="A20:J20"/>
    <mergeCell ref="A18:N18"/>
    <mergeCell ref="D23:E23"/>
    <mergeCell ref="D29:E29"/>
    <mergeCell ref="D31:E31"/>
    <mergeCell ref="D30:E30"/>
    <mergeCell ref="A13:N13"/>
    <mergeCell ref="I8:N8"/>
    <mergeCell ref="B12:L12"/>
    <mergeCell ref="M12:N12"/>
    <mergeCell ref="D21:E21"/>
    <mergeCell ref="B19:N19"/>
    <mergeCell ref="K17:N17"/>
    <mergeCell ref="B50:I50"/>
    <mergeCell ref="B49:N49"/>
    <mergeCell ref="B47:N47"/>
    <mergeCell ref="K34:L34"/>
    <mergeCell ref="D34:E34"/>
    <mergeCell ref="K31:L31"/>
    <mergeCell ref="D35:E35"/>
    <mergeCell ref="D33:E33"/>
    <mergeCell ref="F36:I36"/>
    <mergeCell ref="F37:I37"/>
    <mergeCell ref="A55:N55"/>
    <mergeCell ref="A54:N54"/>
    <mergeCell ref="B46:N46"/>
    <mergeCell ref="B52:D52"/>
    <mergeCell ref="K52:N52"/>
    <mergeCell ref="F52:I52"/>
    <mergeCell ref="A48:N48"/>
    <mergeCell ref="A50:A53"/>
    <mergeCell ref="B51:N51"/>
    <mergeCell ref="K50:N50"/>
    <mergeCell ref="D32:E32"/>
    <mergeCell ref="D37:E37"/>
    <mergeCell ref="D36:E36"/>
    <mergeCell ref="F33:I33"/>
    <mergeCell ref="F31:I31"/>
    <mergeCell ref="K40:L40"/>
    <mergeCell ref="F38:I38"/>
    <mergeCell ref="K35:L35"/>
    <mergeCell ref="F35:I35"/>
    <mergeCell ref="K29:L29"/>
    <mergeCell ref="F29:I29"/>
    <mergeCell ref="K36:L36"/>
    <mergeCell ref="K37:L37"/>
    <mergeCell ref="J29:J40"/>
    <mergeCell ref="F34:I34"/>
    <mergeCell ref="K33:L33"/>
    <mergeCell ref="F39:I39"/>
    <mergeCell ref="F32:I32"/>
    <mergeCell ref="K32:L32"/>
    <mergeCell ref="A41:N41"/>
    <mergeCell ref="C43:C44"/>
    <mergeCell ref="K38:L38"/>
    <mergeCell ref="K39:L39"/>
    <mergeCell ref="M43:M44"/>
    <mergeCell ref="B40:I40"/>
    <mergeCell ref="B43:B44"/>
    <mergeCell ref="F24:I24"/>
    <mergeCell ref="D22:E22"/>
    <mergeCell ref="H43:L44"/>
    <mergeCell ref="D43:E44"/>
    <mergeCell ref="A45:N45"/>
    <mergeCell ref="D38:E38"/>
    <mergeCell ref="N43:N44"/>
    <mergeCell ref="D39:E39"/>
    <mergeCell ref="A43:A44"/>
    <mergeCell ref="B42:E42"/>
    <mergeCell ref="B27:N27"/>
    <mergeCell ref="K21:N25"/>
    <mergeCell ref="K30:L30"/>
    <mergeCell ref="F30:I30"/>
    <mergeCell ref="A28:N28"/>
    <mergeCell ref="A26:N26"/>
    <mergeCell ref="F22:I22"/>
    <mergeCell ref="B25:I25"/>
    <mergeCell ref="F23:I23"/>
    <mergeCell ref="D24:E24"/>
  </mergeCells>
  <printOptions horizontalCentered="1" verticalCentered="1"/>
  <pageMargins left="0.4" right="0.41" top="0.5" bottom="0.5" header="0.67" footer="0.5"/>
  <pageSetup fitToHeight="1" fitToWidth="1" orientation="portrait" scale="93"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John Carroll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 Mausser</dc:creator>
  <cp:keywords/>
  <dc:description/>
  <cp:lastModifiedBy>Tibbs, Jean M.</cp:lastModifiedBy>
  <cp:lastPrinted>2016-07-15T20:32:30Z</cp:lastPrinted>
  <dcterms:created xsi:type="dcterms:W3CDTF">1999-03-01T20:35:43Z</dcterms:created>
  <dcterms:modified xsi:type="dcterms:W3CDTF">2016-07-15T20:33:24Z</dcterms:modified>
  <cp:category/>
  <cp:version/>
  <cp:contentType/>
  <cp:contentStatus/>
</cp:coreProperties>
</file>